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71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Default Extension="bin" ContentType="application/vnd.openxmlformats-officedocument.spreadsheetml.printerSettings"/>
  <Override PartName="/xl/macrosheets/sheet1.xml" ContentType="application/vnd.ms-excel.macrosheet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jpeg" ContentType="image/jpeg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codeName="ThisWorkbook" defaultThemeVersion="124226"/>
  <bookViews>
    <workbookView xWindow="120" yWindow="120" windowWidth="13440" windowHeight="6885" tabRatio="0"/>
  </bookViews>
  <sheets>
    <sheet name="INVENTARIOS" sheetId="1" r:id="rId1"/>
    <sheet name="MATERIA PRIMA Y MATERIALES" sheetId="2" r:id="rId2"/>
    <sheet name="M1" sheetId="3" r:id="rId3"/>
    <sheet name="M2" sheetId="4" r:id="rId4"/>
    <sheet name="M3" sheetId="5" r:id="rId5"/>
    <sheet name="M4" sheetId="6" r:id="rId6"/>
    <sheet name="M5" sheetId="7" r:id="rId7"/>
    <sheet name="M6" sheetId="8" r:id="rId8"/>
    <sheet name="M7" sheetId="9" r:id="rId9"/>
    <sheet name="M8" sheetId="10" r:id="rId10"/>
    <sheet name="M9" sheetId="11" r:id="rId11"/>
    <sheet name="M10" sheetId="12" r:id="rId12"/>
    <sheet name="M11" sheetId="13" r:id="rId13"/>
    <sheet name="M12" sheetId="14" r:id="rId14"/>
    <sheet name="M13" sheetId="15" r:id="rId15"/>
    <sheet name="M14" sheetId="16" r:id="rId16"/>
    <sheet name="M15" sheetId="17" r:id="rId17"/>
    <sheet name="M16" sheetId="18" r:id="rId18"/>
    <sheet name="M17" sheetId="19" r:id="rId19"/>
    <sheet name="M18" sheetId="20" r:id="rId20"/>
    <sheet name="M19" sheetId="21" r:id="rId21"/>
    <sheet name="M20" sheetId="22" r:id="rId22"/>
    <sheet name="M21" sheetId="23" r:id="rId23"/>
    <sheet name="M22" sheetId="24" r:id="rId24"/>
    <sheet name="M23" sheetId="25" r:id="rId25"/>
    <sheet name="M24" sheetId="26" r:id="rId26"/>
    <sheet name="M25" sheetId="27" r:id="rId27"/>
    <sheet name="M26" sheetId="28" r:id="rId28"/>
    <sheet name="M27" sheetId="29" r:id="rId29"/>
    <sheet name="M28" sheetId="30" r:id="rId30"/>
    <sheet name="M29" sheetId="31" r:id="rId31"/>
    <sheet name="M30" sheetId="32" r:id="rId32"/>
    <sheet name="M31" sheetId="33" r:id="rId33"/>
    <sheet name="M32" sheetId="34" r:id="rId34"/>
    <sheet name="M33" sheetId="35" r:id="rId35"/>
    <sheet name="M34" sheetId="36" r:id="rId36"/>
    <sheet name="M35" sheetId="37" r:id="rId37"/>
    <sheet name="M36" sheetId="38" r:id="rId38"/>
    <sheet name="M37" sheetId="39" r:id="rId39"/>
    <sheet name="M38" sheetId="40" r:id="rId40"/>
    <sheet name="M39" sheetId="41" r:id="rId41"/>
    <sheet name="M40" sheetId="42" r:id="rId42"/>
    <sheet name="M41" sheetId="43" r:id="rId43"/>
    <sheet name="M42" sheetId="44" r:id="rId44"/>
    <sheet name="M43" sheetId="45" r:id="rId45"/>
    <sheet name="M44" sheetId="46" r:id="rId46"/>
    <sheet name="M45" sheetId="47" r:id="rId47"/>
    <sheet name="M46" sheetId="48" r:id="rId48"/>
    <sheet name="M47" sheetId="49" r:id="rId49"/>
    <sheet name="M48" sheetId="50" r:id="rId50"/>
    <sheet name="M49" sheetId="51" r:id="rId51"/>
    <sheet name="M50" sheetId="52" r:id="rId52"/>
    <sheet name="M51" sheetId="53" state="hidden" r:id="rId53"/>
    <sheet name="M52" sheetId="54" r:id="rId54"/>
    <sheet name="M53" sheetId="55" r:id="rId55"/>
    <sheet name="S1" sheetId="56" r:id="rId56"/>
    <sheet name="S2" sheetId="57" r:id="rId57"/>
    <sheet name="S3" sheetId="58" r:id="rId58"/>
    <sheet name="S4" sheetId="59" r:id="rId59"/>
    <sheet name="S5" sheetId="60" r:id="rId60"/>
    <sheet name="S6" sheetId="61" r:id="rId61"/>
    <sheet name="S7" sheetId="62" r:id="rId62"/>
    <sheet name="S8" sheetId="63" r:id="rId63"/>
    <sheet name="S9" sheetId="64" r:id="rId64"/>
    <sheet name="S10" sheetId="65" r:id="rId65"/>
    <sheet name="S11" sheetId="66" r:id="rId66"/>
    <sheet name="S12" sheetId="67" r:id="rId67"/>
    <sheet name="S13" sheetId="68" r:id="rId68"/>
    <sheet name="S14" sheetId="69" r:id="rId69"/>
    <sheet name="S15" sheetId="70" r:id="rId70"/>
    <sheet name="S16" sheetId="71" r:id="rId71"/>
    <sheet name="S17" sheetId="72" r:id="rId72"/>
    <sheet name="S18" sheetId="73" r:id="rId73"/>
    <sheet name="S19" sheetId="74" r:id="rId74"/>
    <sheet name="S20" sheetId="75" r:id="rId75"/>
    <sheet name="S21" sheetId="76" r:id="rId76"/>
    <sheet name="S22" sheetId="77" r:id="rId77"/>
    <sheet name="S23" sheetId="78" r:id="rId78"/>
    <sheet name="INFORME DE INVENTARIOS" sheetId="79" r:id="rId79"/>
    <sheet name="REPORTES" sheetId="80" r:id="rId80"/>
  </sheets>
  <definedNames>
    <definedName name="_xlnm._FilterDatabase" localSheetId="78" hidden="1">'INFORME DE INVENTARIOS'!$C$9:$E$17</definedName>
    <definedName name="_xlnm._FilterDatabase" localSheetId="1" hidden="1">'MATERIA PRIMA Y MATERIALES'!$D$9:$E$61</definedName>
    <definedName name="_xlnm._FilterDatabase" localSheetId="79" hidden="1">REPORTES!$A$10:$C$11</definedName>
    <definedName name="Z_510A0421_FD44_4C54_BB3B_149EBF82B477_.wvu.FilterData" localSheetId="78" hidden="1">'INFORME DE INVENTARIOS'!$C$9:$E$17</definedName>
    <definedName name="Z_510A0421_FD44_4C54_BB3B_149EBF82B477_.wvu.FilterData" localSheetId="1" hidden="1">'MATERIA PRIMA Y MATERIALES'!$D$9:$E$61</definedName>
    <definedName name="Z_510A0421_FD44_4C54_BB3B_149EBF82B477_.wvu.FilterData" localSheetId="79" hidden="1">REPORTES!$A$10:$C$11</definedName>
  </definedNames>
  <calcPr calcId="124519"/>
  <customWorkbookViews>
    <customWorkbookView name="Anita Cristina - Vista personalizada" guid="{510A0421-FD44-4C54-BB3B-149EBF82B477}" mergeInterval="0" personalView="1" maximized="1" xWindow="1" yWindow="1" windowWidth="1280" windowHeight="580" tabRatio="0" activeSheetId="3" showComments="commIndAndComment"/>
  </customWorkbookViews>
</workbook>
</file>

<file path=xl/calcChain.xml><?xml version="1.0" encoding="utf-8"?>
<calcChain xmlns="http://schemas.openxmlformats.org/spreadsheetml/2006/main">
  <c r="E7" i="79"/>
  <c r="D75"/>
  <c r="D76"/>
  <c r="E75"/>
  <c r="E76"/>
  <c r="K12" i="54"/>
  <c r="L12"/>
  <c r="J12"/>
  <c r="I12"/>
  <c r="H12"/>
  <c r="K12" i="52"/>
  <c r="L12"/>
  <c r="J12"/>
  <c r="I12"/>
  <c r="H12"/>
  <c r="J5" i="54"/>
  <c r="B5"/>
  <c r="D66" i="79"/>
  <c r="E51"/>
  <c r="E52"/>
  <c r="E53"/>
  <c r="E54"/>
  <c r="E55"/>
  <c r="E56"/>
  <c r="E57"/>
  <c r="E58"/>
  <c r="E59"/>
  <c r="E60"/>
  <c r="E61"/>
  <c r="E62"/>
  <c r="E63"/>
  <c r="E64"/>
  <c r="E65"/>
  <c r="E66"/>
  <c r="D65"/>
  <c r="D64"/>
  <c r="D63"/>
  <c r="D62"/>
  <c r="D61"/>
  <c r="D60"/>
  <c r="D59"/>
  <c r="D58"/>
  <c r="D57"/>
  <c r="D56"/>
  <c r="D55"/>
  <c r="D54"/>
  <c r="D53"/>
  <c r="D52"/>
  <c r="D51"/>
  <c r="C66"/>
  <c r="C65"/>
  <c r="J13" i="54"/>
  <c r="F13"/>
  <c r="L13" s="1"/>
  <c r="J13" i="52"/>
  <c r="F13"/>
  <c r="L13" s="1"/>
  <c r="K13" s="1"/>
  <c r="K12" i="50"/>
  <c r="L12"/>
  <c r="J12"/>
  <c r="F12"/>
  <c r="K12" i="49"/>
  <c r="L12"/>
  <c r="J12"/>
  <c r="F12"/>
  <c r="K12" i="48"/>
  <c r="L12"/>
  <c r="J12"/>
  <c r="F12"/>
  <c r="J12" i="47"/>
  <c r="F12"/>
  <c r="L12" s="1"/>
  <c r="K12" s="1"/>
  <c r="K12" i="46"/>
  <c r="L12"/>
  <c r="J12"/>
  <c r="F12"/>
  <c r="K12" i="45"/>
  <c r="L12"/>
  <c r="J12"/>
  <c r="F12"/>
  <c r="K12" i="44"/>
  <c r="L12"/>
  <c r="J12"/>
  <c r="F12"/>
  <c r="K12" i="43"/>
  <c r="L12"/>
  <c r="J12"/>
  <c r="F12"/>
  <c r="K12" i="42"/>
  <c r="L12"/>
  <c r="J12"/>
  <c r="F12"/>
  <c r="K12" i="41"/>
  <c r="L12"/>
  <c r="J12"/>
  <c r="F12"/>
  <c r="K12" i="40"/>
  <c r="L12"/>
  <c r="J12"/>
  <c r="F12"/>
  <c r="K12" i="39"/>
  <c r="L12"/>
  <c r="J12"/>
  <c r="F12"/>
  <c r="K12" i="38"/>
  <c r="L12"/>
  <c r="J12"/>
  <c r="F12"/>
  <c r="K12" i="37"/>
  <c r="L12"/>
  <c r="J12"/>
  <c r="F12"/>
  <c r="K12" i="51"/>
  <c r="L12"/>
  <c r="J12"/>
  <c r="F12"/>
  <c r="K12" i="36"/>
  <c r="L12"/>
  <c r="J12"/>
  <c r="F12"/>
  <c r="E11" i="79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K12" i="35"/>
  <c r="L12"/>
  <c r="J12"/>
  <c r="F12"/>
  <c r="B5" i="24"/>
  <c r="C32" i="79" s="1"/>
  <c r="K12" i="34"/>
  <c r="L12"/>
  <c r="J12"/>
  <c r="F12"/>
  <c r="K12" i="33"/>
  <c r="L12"/>
  <c r="J12"/>
  <c r="F12"/>
  <c r="K12" i="32"/>
  <c r="L12"/>
  <c r="J12"/>
  <c r="F12"/>
  <c r="K12" i="31"/>
  <c r="L12"/>
  <c r="J12"/>
  <c r="F12"/>
  <c r="K12" i="30"/>
  <c r="L12"/>
  <c r="J12"/>
  <c r="F12"/>
  <c r="K12" i="29"/>
  <c r="L12"/>
  <c r="J12"/>
  <c r="F12"/>
  <c r="K12" i="28"/>
  <c r="L12"/>
  <c r="J12"/>
  <c r="F12"/>
  <c r="K12" i="27"/>
  <c r="L12"/>
  <c r="J12"/>
  <c r="F12"/>
  <c r="K12" i="26"/>
  <c r="L12"/>
  <c r="J12"/>
  <c r="F12"/>
  <c r="K12" i="25"/>
  <c r="L12"/>
  <c r="J12"/>
  <c r="F12"/>
  <c r="K12" i="24"/>
  <c r="L12"/>
  <c r="J12"/>
  <c r="F12"/>
  <c r="K12" i="23"/>
  <c r="L12"/>
  <c r="J12"/>
  <c r="F12"/>
  <c r="K12" i="22"/>
  <c r="L12"/>
  <c r="J12"/>
  <c r="F12"/>
  <c r="K12" i="21"/>
  <c r="L12"/>
  <c r="J12"/>
  <c r="F12"/>
  <c r="K12" i="20"/>
  <c r="L12"/>
  <c r="J12"/>
  <c r="F12"/>
  <c r="K12" i="18"/>
  <c r="L12"/>
  <c r="J12"/>
  <c r="F12"/>
  <c r="K12" i="19"/>
  <c r="L12"/>
  <c r="J12"/>
  <c r="F12"/>
  <c r="K12" i="17"/>
  <c r="L12"/>
  <c r="J12"/>
  <c r="F12"/>
  <c r="B43" i="79"/>
  <c r="K12" i="16"/>
  <c r="L12"/>
  <c r="J12"/>
  <c r="F12"/>
  <c r="K12" i="15"/>
  <c r="L12"/>
  <c r="J12"/>
  <c r="F12"/>
  <c r="K12" i="14"/>
  <c r="L12"/>
  <c r="J12"/>
  <c r="F12"/>
  <c r="K12" i="13"/>
  <c r="L12"/>
  <c r="J12"/>
  <c r="F12"/>
  <c r="K12" i="12"/>
  <c r="L12"/>
  <c r="J12"/>
  <c r="F12"/>
  <c r="K12" i="11"/>
  <c r="L12"/>
  <c r="J12"/>
  <c r="F12"/>
  <c r="K12" i="10"/>
  <c r="L12"/>
  <c r="J12"/>
  <c r="F12"/>
  <c r="K12" i="9"/>
  <c r="L12"/>
  <c r="J12"/>
  <c r="F12"/>
  <c r="K12" i="8"/>
  <c r="L12"/>
  <c r="J12"/>
  <c r="F12"/>
  <c r="G5" i="7"/>
  <c r="K12"/>
  <c r="L12"/>
  <c r="J12"/>
  <c r="F12"/>
  <c r="K12" i="6"/>
  <c r="L12"/>
  <c r="J12"/>
  <c r="F12"/>
  <c r="K12" i="5"/>
  <c r="L12"/>
  <c r="J12"/>
  <c r="F12"/>
  <c r="K12" i="4"/>
  <c r="L12"/>
  <c r="J12"/>
  <c r="F12"/>
  <c r="K12" i="3"/>
  <c r="L12"/>
  <c r="J12"/>
  <c r="F12"/>
  <c r="G5" i="8"/>
  <c r="G5" i="6"/>
  <c r="G5" i="5"/>
  <c r="G5" i="4"/>
  <c r="K13" i="54" l="1"/>
  <c r="E67" i="79"/>
  <c r="D71" s="1"/>
  <c r="F12" i="80"/>
  <c r="I12"/>
  <c r="C6"/>
  <c r="B12" i="79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11"/>
  <c r="J5" i="55"/>
  <c r="J5" i="52"/>
  <c r="J5" i="51"/>
  <c r="J5" i="50"/>
  <c r="J5" i="49"/>
  <c r="J5" i="48"/>
  <c r="J5" i="47"/>
  <c r="J5" i="46"/>
  <c r="J5" i="45"/>
  <c r="J5" i="44"/>
  <c r="J5" i="43"/>
  <c r="J5" i="42"/>
  <c r="J5" i="41"/>
  <c r="J5" i="40"/>
  <c r="J5" i="39"/>
  <c r="J5" i="38"/>
  <c r="J5" i="37"/>
  <c r="J5" i="36"/>
  <c r="J5" i="35"/>
  <c r="J5" i="34"/>
  <c r="J5" i="33"/>
  <c r="J5" i="32"/>
  <c r="J5" i="31"/>
  <c r="J5" i="30"/>
  <c r="J5" i="29"/>
  <c r="J5" i="28"/>
  <c r="J5" i="27"/>
  <c r="J5" i="26"/>
  <c r="J5" i="25"/>
  <c r="J5" i="24"/>
  <c r="J5" i="23"/>
  <c r="J5" i="22"/>
  <c r="J5" i="21"/>
  <c r="J5" i="20"/>
  <c r="J5" i="19"/>
  <c r="J5" i="18"/>
  <c r="J5" i="17"/>
  <c r="J5" i="16"/>
  <c r="J5" i="15"/>
  <c r="J5" i="14"/>
  <c r="J5" i="13"/>
  <c r="J5" i="12"/>
  <c r="J5" i="11"/>
  <c r="J5" i="10"/>
  <c r="J5" i="9"/>
  <c r="J5" i="8"/>
  <c r="J5" i="7"/>
  <c r="J5" i="6"/>
  <c r="J5" i="5"/>
  <c r="J5" i="4"/>
  <c r="B5"/>
  <c r="C12" i="79" s="1"/>
  <c r="B5" i="3"/>
  <c r="J5"/>
  <c r="B5" i="55"/>
  <c r="B5" i="53"/>
  <c r="B5" i="52"/>
  <c r="B5" i="51"/>
  <c r="B5" i="50"/>
  <c r="B5" i="49"/>
  <c r="C64" i="79" s="1"/>
  <c r="B5" i="48"/>
  <c r="C63" i="79" s="1"/>
  <c r="B5" i="47"/>
  <c r="C62" i="79" s="1"/>
  <c r="B5" i="46"/>
  <c r="C61" i="79" s="1"/>
  <c r="B5" i="45"/>
  <c r="C60" i="79" s="1"/>
  <c r="B5" i="44"/>
  <c r="C59" i="79" s="1"/>
  <c r="B5" i="43"/>
  <c r="C58" i="79" s="1"/>
  <c r="B5" i="42"/>
  <c r="C57" i="79" s="1"/>
  <c r="B5" i="41"/>
  <c r="C56" i="79" s="1"/>
  <c r="B5" i="40"/>
  <c r="C55" i="79" s="1"/>
  <c r="B5" i="39"/>
  <c r="C54" i="79" s="1"/>
  <c r="B5" i="38"/>
  <c r="C53" i="79" s="1"/>
  <c r="B5" i="37"/>
  <c r="C52" i="79" s="1"/>
  <c r="B5" i="36"/>
  <c r="C51" i="79" s="1"/>
  <c r="B5" i="35"/>
  <c r="C43" i="79" s="1"/>
  <c r="B5" i="34"/>
  <c r="C42" i="79" s="1"/>
  <c r="B5" i="33"/>
  <c r="C41" i="79" s="1"/>
  <c r="B5" i="32"/>
  <c r="C40" i="79" s="1"/>
  <c r="B5" i="31"/>
  <c r="C39" i="79" s="1"/>
  <c r="B5" i="30"/>
  <c r="C38" i="79" s="1"/>
  <c r="B5" i="29"/>
  <c r="C37" i="79" s="1"/>
  <c r="B5" i="28"/>
  <c r="C36" i="79" s="1"/>
  <c r="B5" i="27"/>
  <c r="C35" i="79" s="1"/>
  <c r="B5" i="26"/>
  <c r="C34" i="79" s="1"/>
  <c r="B5" i="25"/>
  <c r="C33" i="79" s="1"/>
  <c r="B5" i="23"/>
  <c r="C31" i="79" s="1"/>
  <c r="B5" i="22"/>
  <c r="C30" i="79" s="1"/>
  <c r="B5" i="21"/>
  <c r="C29" i="79" s="1"/>
  <c r="B5" i="20"/>
  <c r="C28" i="79" s="1"/>
  <c r="B5" i="19"/>
  <c r="C27" i="79" s="1"/>
  <c r="B5" i="18"/>
  <c r="C26" i="79" s="1"/>
  <c r="B5" i="17"/>
  <c r="C25" i="79" s="1"/>
  <c r="B5" i="16"/>
  <c r="C24" i="79" s="1"/>
  <c r="B5" i="15"/>
  <c r="C23" i="79" s="1"/>
  <c r="B5" i="14"/>
  <c r="C22" i="79" s="1"/>
  <c r="B5" i="13"/>
  <c r="C21" i="79" s="1"/>
  <c r="B5" i="12"/>
  <c r="C20" i="79" s="1"/>
  <c r="B5" i="11"/>
  <c r="C19" i="79" s="1"/>
  <c r="B5" i="10"/>
  <c r="C18" i="79" s="1"/>
  <c r="B5" i="9"/>
  <c r="C17" i="79" s="1"/>
  <c r="B5" i="8"/>
  <c r="C16" i="79" s="1"/>
  <c r="B5" i="7"/>
  <c r="C15" i="79" s="1"/>
  <c r="B5" i="6"/>
  <c r="C14" i="79" s="1"/>
  <c r="B5" i="5"/>
  <c r="C13" i="79" s="1"/>
  <c r="G6" i="7"/>
  <c r="G6" i="10"/>
  <c r="G6" i="11"/>
  <c r="G6" i="9"/>
  <c r="G6" i="12"/>
  <c r="G6" i="13"/>
  <c r="G6" i="14"/>
  <c r="G6" i="15"/>
  <c r="G6" i="6"/>
  <c r="G6" i="8"/>
  <c r="G6" i="18"/>
  <c r="G6" i="19"/>
  <c r="G6" i="21"/>
  <c r="G6" i="20"/>
  <c r="G6" i="22"/>
  <c r="G6" i="23"/>
  <c r="G6" i="5"/>
  <c r="G6" i="25"/>
  <c r="G6" i="26"/>
  <c r="G6" i="27"/>
  <c r="G6" i="28"/>
  <c r="G6" i="29"/>
  <c r="G6" i="24"/>
  <c r="G6" i="17"/>
  <c r="G6" i="31"/>
  <c r="G6" i="32"/>
  <c r="G6" i="34"/>
  <c r="G6" i="33"/>
  <c r="G6" i="36"/>
  <c r="G6" i="30"/>
  <c r="G6" i="3"/>
  <c r="G6" i="40"/>
  <c r="G6" i="38"/>
  <c r="G6" i="39"/>
  <c r="G6" i="35"/>
  <c r="G6" i="43"/>
  <c r="G6" i="45"/>
  <c r="G6" i="44"/>
  <c r="G6" i="47"/>
  <c r="G6" i="42"/>
  <c r="G6" i="46"/>
  <c r="G6" i="41"/>
  <c r="G6" i="50"/>
  <c r="G6" i="51"/>
  <c r="G6" i="49"/>
  <c r="G6" i="37"/>
  <c r="G6" i="54"/>
  <c r="G6" i="55"/>
  <c r="G6" i="56"/>
  <c r="G6" i="57"/>
  <c r="G6" i="58"/>
  <c r="G6" i="59"/>
  <c r="G6" i="53"/>
  <c r="G6" i="61"/>
  <c r="G6" i="62"/>
  <c r="G6" i="63"/>
  <c r="G6" i="64"/>
  <c r="G6" i="65"/>
  <c r="G6" i="66"/>
  <c r="G6" i="68"/>
  <c r="G6" i="67"/>
  <c r="G6" i="69"/>
  <c r="G6" i="70"/>
  <c r="G6" i="72"/>
  <c r="G6" i="71"/>
  <c r="G6" i="73"/>
  <c r="G6" i="74"/>
  <c r="G6" i="60"/>
  <c r="G6" i="76"/>
  <c r="G6" i="78"/>
  <c r="G6" i="48"/>
  <c r="G6" i="77"/>
  <c r="G6" i="75"/>
  <c r="G6" i="52"/>
  <c r="G6" i="16"/>
  <c r="G6" i="4"/>
  <c r="J12" i="80" l="1"/>
  <c r="C11" i="79"/>
  <c r="E44" l="1"/>
  <c r="D48" s="1"/>
</calcChain>
</file>

<file path=xl/sharedStrings.xml><?xml version="1.0" encoding="utf-8"?>
<sst xmlns="http://schemas.openxmlformats.org/spreadsheetml/2006/main" count="1975" uniqueCount="240">
  <si>
    <t>FECHA</t>
  </si>
  <si>
    <t>DETALLE</t>
  </si>
  <si>
    <t>RESPONSABLE</t>
  </si>
  <si>
    <t>KARDEX</t>
  </si>
  <si>
    <t>EXISTENCIAS</t>
  </si>
  <si>
    <t>CANT.</t>
  </si>
  <si>
    <t>P.U.</t>
  </si>
  <si>
    <t>P.T.</t>
  </si>
  <si>
    <t>RESTAURANTE CAMINOS DE HERRADURA</t>
  </si>
  <si>
    <t>Método:</t>
  </si>
  <si>
    <t>Artículo:</t>
  </si>
  <si>
    <t>PROMEDIO PONDERADO</t>
  </si>
  <si>
    <t>ARROZ</t>
  </si>
  <si>
    <t>Unidad de medida:</t>
  </si>
  <si>
    <t>LIBRAS</t>
  </si>
  <si>
    <t>TODOS</t>
  </si>
  <si>
    <t>PRODUCTO</t>
  </si>
  <si>
    <t>AZUCAR</t>
  </si>
  <si>
    <t>HARINA</t>
  </si>
  <si>
    <t>FIDEOS</t>
  </si>
  <si>
    <t>LOMO</t>
  </si>
  <si>
    <t>CEBOLLA</t>
  </si>
  <si>
    <t>PAPAS</t>
  </si>
  <si>
    <t xml:space="preserve">AJO </t>
  </si>
  <si>
    <t>CULANTRO</t>
  </si>
  <si>
    <t>TOMATE RIÑON</t>
  </si>
  <si>
    <t xml:space="preserve">POLLOS </t>
  </si>
  <si>
    <t xml:space="preserve">PIMIENTOS </t>
  </si>
  <si>
    <t>LECHUGA</t>
  </si>
  <si>
    <t>MORA</t>
  </si>
  <si>
    <t>VERDE</t>
  </si>
  <si>
    <t xml:space="preserve">CHULETA </t>
  </si>
  <si>
    <t>CAMARONES</t>
  </si>
  <si>
    <t>FREJOL</t>
  </si>
  <si>
    <t>PEPINILLO</t>
  </si>
  <si>
    <t>COL</t>
  </si>
  <si>
    <t>REMOLACHA</t>
  </si>
  <si>
    <t>BROCOLI</t>
  </si>
  <si>
    <t>COL MORADA</t>
  </si>
  <si>
    <t>ACELGA</t>
  </si>
  <si>
    <t>COLIFLOR</t>
  </si>
  <si>
    <t xml:space="preserve">COMINO </t>
  </si>
  <si>
    <t xml:space="preserve">SAL </t>
  </si>
  <si>
    <t>HABAS</t>
  </si>
  <si>
    <t>MAIZ</t>
  </si>
  <si>
    <t xml:space="preserve">CANGUIL </t>
  </si>
  <si>
    <t>PESCADO</t>
  </si>
  <si>
    <t>MAGGI</t>
  </si>
  <si>
    <t>PLATANO MADURO</t>
  </si>
  <si>
    <t>RABANO</t>
  </si>
  <si>
    <t>LENGUA</t>
  </si>
  <si>
    <t>CHAMPIÑONES</t>
  </si>
  <si>
    <t>QUESO</t>
  </si>
  <si>
    <t>APIO</t>
  </si>
  <si>
    <t>PEREJIL</t>
  </si>
  <si>
    <t>LECHE</t>
  </si>
  <si>
    <t>LIMON</t>
  </si>
  <si>
    <t>ACEITE</t>
  </si>
  <si>
    <t>ARVEJA</t>
  </si>
  <si>
    <t>CREMA DE LECHE</t>
  </si>
  <si>
    <t xml:space="preserve">AGUACATE </t>
  </si>
  <si>
    <t>HUEVOS</t>
  </si>
  <si>
    <t>APANADURA</t>
  </si>
  <si>
    <t>CARNE MOLIDA</t>
  </si>
  <si>
    <t xml:space="preserve">CHOCHOS </t>
  </si>
  <si>
    <t>CORVINA</t>
  </si>
  <si>
    <t>MOSTAZA</t>
  </si>
  <si>
    <t>SALSA CHINA</t>
  </si>
  <si>
    <t>LENTEJAS</t>
  </si>
  <si>
    <t>SALCHICHAS</t>
  </si>
  <si>
    <t>SALSA INGLESA</t>
  </si>
  <si>
    <t>CHANCHO</t>
  </si>
  <si>
    <t>HIGADO</t>
  </si>
  <si>
    <t>MANTECA</t>
  </si>
  <si>
    <t>MANTEQUILLA</t>
  </si>
  <si>
    <t>ACHOTE</t>
  </si>
  <si>
    <t>TOSINO</t>
  </si>
  <si>
    <t>MORTADELA</t>
  </si>
  <si>
    <t>TALLARIN</t>
  </si>
  <si>
    <t>AVENA</t>
  </si>
  <si>
    <t>OREGANO</t>
  </si>
  <si>
    <t>CEBOLLA LARGA</t>
  </si>
  <si>
    <t>NUEZ MOSCADA</t>
  </si>
  <si>
    <t>YERBA BUENA</t>
  </si>
  <si>
    <t>MELLOCOS</t>
  </si>
  <si>
    <t>YUCA</t>
  </si>
  <si>
    <t>CALABAZA</t>
  </si>
  <si>
    <t xml:space="preserve">CHUCHUCA </t>
  </si>
  <si>
    <t>MOROCHO</t>
  </si>
  <si>
    <t>QUINOA</t>
  </si>
  <si>
    <t>SANGRE</t>
  </si>
  <si>
    <t>TOMATE DE ARBOL</t>
  </si>
  <si>
    <t>MARACUYA</t>
  </si>
  <si>
    <t>NARANJILLA</t>
  </si>
  <si>
    <t>PIÑA</t>
  </si>
  <si>
    <t>GUAYABA</t>
  </si>
  <si>
    <t>GUANABANA</t>
  </si>
  <si>
    <t>PAPAYA</t>
  </si>
  <si>
    <t>SANDIA</t>
  </si>
  <si>
    <t>MELON</t>
  </si>
  <si>
    <t>PIMIENTA</t>
  </si>
  <si>
    <t>CANELA</t>
  </si>
  <si>
    <t>CLAVOS DE OLOR</t>
  </si>
  <si>
    <t>CEDRON</t>
  </si>
  <si>
    <t>HIERBA LUISA</t>
  </si>
  <si>
    <t>Fecha de Corte:</t>
  </si>
  <si>
    <t>ORDEN DE 
PRODUCCIÓN</t>
  </si>
  <si>
    <t xml:space="preserve">CODIGO </t>
  </si>
  <si>
    <t>ZANAHORIA BLANCA</t>
  </si>
  <si>
    <t>ZANAHORIA AMARILLA</t>
  </si>
  <si>
    <t>CODIGO</t>
  </si>
  <si>
    <t>MATERIA PRIMA</t>
  </si>
  <si>
    <t>INVENTARIOS</t>
  </si>
  <si>
    <t>#'M53'!A1</t>
  </si>
  <si>
    <t>Codigo:</t>
  </si>
  <si>
    <t>Fecha de corte:</t>
  </si>
  <si>
    <t>ENTRADAS</t>
  </si>
  <si>
    <t>SALIDAS</t>
  </si>
  <si>
    <t>TOTAL</t>
  </si>
  <si>
    <t>REPORTE DE INGRESOS Y REQUISICIONES</t>
  </si>
  <si>
    <t>1.1.04.01</t>
  </si>
  <si>
    <t>1.1.04.02</t>
  </si>
  <si>
    <t>1.1.04.03</t>
  </si>
  <si>
    <t>1.1.04.04</t>
  </si>
  <si>
    <t>1.1.04.05</t>
  </si>
  <si>
    <t>1.1.04.06</t>
  </si>
  <si>
    <t>1.1.04.07</t>
  </si>
  <si>
    <t>1.1.04.08</t>
  </si>
  <si>
    <t>1.1.04.09</t>
  </si>
  <si>
    <t>1.1.04.10</t>
  </si>
  <si>
    <t>1.1.04.11</t>
  </si>
  <si>
    <t>1.1.04.12</t>
  </si>
  <si>
    <t>1.1.04.13</t>
  </si>
  <si>
    <t>1.1.04.14</t>
  </si>
  <si>
    <t>1.1.04.15</t>
  </si>
  <si>
    <t>1.1.04.16</t>
  </si>
  <si>
    <t>1.1.04.17</t>
  </si>
  <si>
    <t>1.1.04.18</t>
  </si>
  <si>
    <t>1.1.04.19</t>
  </si>
  <si>
    <t>1.1.04.20</t>
  </si>
  <si>
    <t>1.1.04.21</t>
  </si>
  <si>
    <t>1.1.04.22</t>
  </si>
  <si>
    <t>1.1.04.23</t>
  </si>
  <si>
    <t>1.1.04.24</t>
  </si>
  <si>
    <t>1.1.04.25</t>
  </si>
  <si>
    <t>1.1.04.26</t>
  </si>
  <si>
    <t>1.1.04.27</t>
  </si>
  <si>
    <t>1.1.04.28</t>
  </si>
  <si>
    <t>1.1.04.29</t>
  </si>
  <si>
    <t>1.1.04.30</t>
  </si>
  <si>
    <t>1.1.04.31</t>
  </si>
  <si>
    <t>1.1.04.32</t>
  </si>
  <si>
    <t>1.1.04.33</t>
  </si>
  <si>
    <t>1.1.04.34</t>
  </si>
  <si>
    <t>1.1.04.35</t>
  </si>
  <si>
    <t>1.1.04.36</t>
  </si>
  <si>
    <t>1.1.04.37</t>
  </si>
  <si>
    <t>1.1.04.38</t>
  </si>
  <si>
    <t>1.1.04.39</t>
  </si>
  <si>
    <t>1.1.04.40</t>
  </si>
  <si>
    <t>1.1.04.41</t>
  </si>
  <si>
    <t>1.1.04.42</t>
  </si>
  <si>
    <t>1.1.04.43</t>
  </si>
  <si>
    <t>1.1.04.44</t>
  </si>
  <si>
    <t>1.1.04.45</t>
  </si>
  <si>
    <t>1.1.04.46</t>
  </si>
  <si>
    <t>1.1.04.47</t>
  </si>
  <si>
    <t>1.1.04.48</t>
  </si>
  <si>
    <t>1.1.04.49</t>
  </si>
  <si>
    <t>1.1.04.50</t>
  </si>
  <si>
    <t>1.1.04.51</t>
  </si>
  <si>
    <t>1.1.04.52</t>
  </si>
  <si>
    <t>INFORME DE INVENTARIOS - ACTIVOS</t>
  </si>
  <si>
    <t>Unidades</t>
  </si>
  <si>
    <t>UNIDADES</t>
  </si>
  <si>
    <t>COCINAS INDUSTRIALES GRANDES</t>
  </si>
  <si>
    <t>COCINAS INDUSTRIALES  PEQUEÑAS</t>
  </si>
  <si>
    <t>REFRIGERADORA 13 PIES</t>
  </si>
  <si>
    <t>CONGELADOR</t>
  </si>
  <si>
    <t>HORNO INDUSTRIAL</t>
  </si>
  <si>
    <t>REPISA PARA VAJILLA</t>
  </si>
  <si>
    <t>MESA</t>
  </si>
  <si>
    <t>TANQUES DE GAS</t>
  </si>
  <si>
    <t>OLLAS DE PRESIÓN</t>
  </si>
  <si>
    <t>OLLAS CON TAPAS GRANDES</t>
  </si>
  <si>
    <t>OLLAS CON TAPAS MEDIANAS</t>
  </si>
  <si>
    <t>OLLAS CON TAPAS PEQUEÑAS</t>
  </si>
  <si>
    <t>VALDES</t>
  </si>
  <si>
    <t>PAILA</t>
  </si>
  <si>
    <t>LICUADORA INDUSTRIAL</t>
  </si>
  <si>
    <t>LICUADORA OSTER</t>
  </si>
  <si>
    <t>FREIDORES</t>
  </si>
  <si>
    <t>REFRIGERADORA MABE</t>
  </si>
  <si>
    <t>DAEWOO</t>
  </si>
  <si>
    <t>EQUIPO DE SONIDO SONY</t>
  </si>
  <si>
    <t>MESAS  2 METROS</t>
  </si>
  <si>
    <t>MESAS 1 METRO</t>
  </si>
  <si>
    <t>SILLAS NEGRAS</t>
  </si>
  <si>
    <t>SOBREMANTELES AMARILLOS</t>
  </si>
  <si>
    <t>SOBREMANTELES ROJOS</t>
  </si>
  <si>
    <t>SOBREMANTELES DORADOS</t>
  </si>
  <si>
    <t>SOBREMANTELES ROSADOS</t>
  </si>
  <si>
    <t>MANTELES MANTECA  M/2m</t>
  </si>
  <si>
    <t>MANTELES COLORES M/1m</t>
  </si>
  <si>
    <t>VIDRIOS  M/1m</t>
  </si>
  <si>
    <t>SALEROS</t>
  </si>
  <si>
    <t xml:space="preserve">CAJAS PARA CUBIERTOS </t>
  </si>
  <si>
    <t>TENEDORES</t>
  </si>
  <si>
    <t>CUCHARAS</t>
  </si>
  <si>
    <t>CUHARILLAS</t>
  </si>
  <si>
    <t>CUCHILLOS DE MESA</t>
  </si>
  <si>
    <t>CUCHILLOS DE COCINA</t>
  </si>
  <si>
    <t>CUCHARETAS</t>
  </si>
  <si>
    <t>CUCHARONES</t>
  </si>
  <si>
    <t>DIABLO</t>
  </si>
  <si>
    <t>PLATO SOPERO</t>
  </si>
  <si>
    <t>PLATO FUERTE</t>
  </si>
  <si>
    <t>PLATO ENTRADA</t>
  </si>
  <si>
    <t>PLATO POSTRE</t>
  </si>
  <si>
    <t>VASO</t>
  </si>
  <si>
    <t>COPA DE AGUA</t>
  </si>
  <si>
    <t>COPA DE VINO</t>
  </si>
  <si>
    <t>CENICEROS</t>
  </si>
  <si>
    <t>SITUACIÓN INICIAL</t>
  </si>
  <si>
    <t>BAR</t>
  </si>
  <si>
    <t>SERVILLETAS</t>
  </si>
  <si>
    <t>CONTRATOS</t>
  </si>
  <si>
    <t>SERVILLETAS  PAQUETES</t>
  </si>
  <si>
    <t>TIEMPO  DEP.</t>
  </si>
  <si>
    <t>MESES</t>
  </si>
  <si>
    <t>AÑOS</t>
  </si>
  <si>
    <t>SITUACIÓN  INICIAL</t>
  </si>
  <si>
    <t>SITUACIÍN INICIAL</t>
  </si>
  <si>
    <t>Articulo:</t>
  </si>
  <si>
    <t xml:space="preserve">SITUACIÓN INICIAL </t>
  </si>
  <si>
    <t>SITUACIÓN INICIAIL</t>
  </si>
  <si>
    <t>PAQUETES</t>
  </si>
  <si>
    <t>500, 501,503,</t>
  </si>
  <si>
    <t>TRASPASO A LAS LAS O.P.</t>
  </si>
  <si>
    <t>500,501,503</t>
  </si>
</sst>
</file>

<file path=xl/styles.xml><?xml version="1.0" encoding="utf-8"?>
<styleSheet xmlns="http://schemas.openxmlformats.org/spreadsheetml/2006/main">
  <numFmts count="4">
    <numFmt numFmtId="164" formatCode="_(&quot;$&quot;* #,##0.00_);_(&quot;$&quot;* \(#,##0.00\);_(&quot;$&quot;* &quot;-&quot;??_);_(@_)"/>
    <numFmt numFmtId="165" formatCode="dd\-mmm\-yy\ \ \ \ h:mm"/>
    <numFmt numFmtId="166" formatCode="dd\-mmm\-yyyy\ \ \ h:mm"/>
    <numFmt numFmtId="167" formatCode="dd\-mmm\-yyyy"/>
  </numFmts>
  <fonts count="4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0"/>
      <name val="AR DELANEY"/>
    </font>
    <font>
      <sz val="14"/>
      <color theme="0"/>
      <name val="AR DARLING"/>
    </font>
    <font>
      <b/>
      <sz val="11"/>
      <color rgb="FFFFFF00"/>
      <name val="Calibri"/>
      <family val="2"/>
      <scheme val="minor"/>
    </font>
    <font>
      <b/>
      <sz val="12"/>
      <color rgb="FFFFFF00"/>
      <name val="Agency FB"/>
      <family val="2"/>
    </font>
    <font>
      <sz val="11"/>
      <color rgb="FF00FF00"/>
      <name val="Calibri"/>
      <family val="2"/>
      <scheme val="minor"/>
    </font>
    <font>
      <sz val="12"/>
      <color rgb="FF00FF00"/>
      <name val="AR CHRISTY"/>
    </font>
    <font>
      <b/>
      <sz val="12"/>
      <color theme="0"/>
      <name val="AR CHRISTY"/>
    </font>
    <font>
      <b/>
      <sz val="11"/>
      <color rgb="FFFFFF00"/>
      <name val="Agency FB"/>
      <family val="2"/>
    </font>
    <font>
      <b/>
      <sz val="12"/>
      <color rgb="FF00FF00"/>
      <name val="Agency FB"/>
      <family val="2"/>
    </font>
    <font>
      <sz val="12"/>
      <color indexed="10"/>
      <name val="AR DELANEY"/>
    </font>
    <font>
      <sz val="11"/>
      <color indexed="12"/>
      <name val="AR DELANEY"/>
    </font>
    <font>
      <sz val="11"/>
      <color rgb="FF000000"/>
      <name val="Calibri"/>
      <family val="2"/>
      <scheme val="minor"/>
    </font>
    <font>
      <b/>
      <sz val="12"/>
      <name val="AR CHRISTY"/>
    </font>
    <font>
      <b/>
      <sz val="12"/>
      <color theme="0"/>
      <name val="Agency FB"/>
      <family val="2"/>
    </font>
    <font>
      <u/>
      <sz val="11"/>
      <color theme="10"/>
      <name val="Calibri"/>
      <family val="2"/>
    </font>
    <font>
      <sz val="20"/>
      <color theme="0"/>
      <name val="AR DELANEY"/>
    </font>
    <font>
      <sz val="14"/>
      <color theme="0"/>
      <name val="AR DELANEY"/>
    </font>
    <font>
      <sz val="12"/>
      <color theme="0"/>
      <name val="AR CHRISTY"/>
    </font>
    <font>
      <sz val="11"/>
      <color indexed="11"/>
      <name val="AR DELANEY"/>
    </font>
    <font>
      <sz val="20"/>
      <name val="AR DELANEY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name val="AR CENA"/>
    </font>
    <font>
      <b/>
      <sz val="11"/>
      <name val="Calibri"/>
      <family val="2"/>
      <scheme val="minor"/>
    </font>
    <font>
      <b/>
      <sz val="10"/>
      <color indexed="12"/>
      <name val="Imprint MT Shadow"/>
      <family val="5"/>
    </font>
    <font>
      <b/>
      <sz val="11"/>
      <color theme="1"/>
      <name val="Calibri"/>
      <family val="2"/>
      <scheme val="minor"/>
    </font>
    <font>
      <sz val="16"/>
      <name val="AR DELANEY"/>
    </font>
    <font>
      <sz val="14"/>
      <name val="AR DARLING"/>
    </font>
    <font>
      <b/>
      <sz val="12"/>
      <name val="Agency FB"/>
      <family val="2"/>
    </font>
    <font>
      <b/>
      <sz val="12"/>
      <color rgb="FF0000FF"/>
      <name val="Agency FB"/>
      <family val="2"/>
    </font>
    <font>
      <b/>
      <sz val="11"/>
      <color rgb="FF0000FF"/>
      <name val="Agency FB"/>
      <family val="2"/>
    </font>
    <font>
      <b/>
      <sz val="11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indexed="18"/>
      <name val="Algerian"/>
      <family val="5"/>
    </font>
    <font>
      <sz val="14"/>
      <name val="Algerian"/>
      <family val="5"/>
    </font>
    <font>
      <b/>
      <sz val="10"/>
      <color indexed="10"/>
      <name val="Imprint MT Shadow"/>
      <family val="5"/>
    </font>
    <font>
      <sz val="14"/>
      <color indexed="10"/>
      <name val="Algerian"/>
      <family val="5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/>
      <top/>
      <bottom/>
      <diagonal/>
    </border>
    <border>
      <left/>
      <right style="double">
        <color theme="0"/>
      </right>
      <top/>
      <bottom/>
      <diagonal/>
    </border>
    <border>
      <left style="double">
        <color theme="0"/>
      </left>
      <right/>
      <top/>
      <bottom style="double">
        <color theme="0"/>
      </bottom>
      <diagonal/>
    </border>
    <border>
      <left/>
      <right/>
      <top/>
      <bottom style="double">
        <color theme="0"/>
      </bottom>
      <diagonal/>
    </border>
    <border>
      <left/>
      <right style="double">
        <color theme="0"/>
      </right>
      <top/>
      <bottom style="double">
        <color theme="0"/>
      </bottom>
      <diagonal/>
    </border>
    <border>
      <left style="double">
        <color theme="0"/>
      </left>
      <right style="double">
        <color theme="0"/>
      </right>
      <top/>
      <bottom style="double">
        <color theme="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</cellStyleXfs>
  <cellXfs count="218">
    <xf numFmtId="0" fontId="0" fillId="0" borderId="0" xfId="0"/>
    <xf numFmtId="0" fontId="12" fillId="2" borderId="5" xfId="0" applyFont="1" applyFill="1" applyBorder="1" applyAlignment="1">
      <alignment horizontal="center" vertical="center"/>
    </xf>
    <xf numFmtId="0" fontId="8" fillId="2" borderId="5" xfId="0" applyFont="1" applyFill="1" applyBorder="1"/>
    <xf numFmtId="0" fontId="12" fillId="2" borderId="5" xfId="0" applyFont="1" applyFill="1" applyBorder="1" applyAlignment="1" applyProtection="1">
      <alignment horizontal="center"/>
    </xf>
    <xf numFmtId="164" fontId="12" fillId="2" borderId="5" xfId="1" applyFont="1" applyFill="1" applyBorder="1" applyAlignment="1" applyProtection="1">
      <alignment horizontal="center"/>
    </xf>
    <xf numFmtId="0" fontId="0" fillId="3" borderId="0" xfId="0" applyFill="1"/>
    <xf numFmtId="0" fontId="1" fillId="3" borderId="12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164" fontId="1" fillId="3" borderId="0" xfId="1" applyFont="1" applyFill="1" applyBorder="1" applyAlignment="1">
      <alignment horizontal="center"/>
    </xf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164" fontId="0" fillId="3" borderId="15" xfId="1" applyFont="1" applyFill="1" applyBorder="1"/>
    <xf numFmtId="0" fontId="0" fillId="3" borderId="16" xfId="0" applyFill="1" applyBorder="1"/>
    <xf numFmtId="0" fontId="6" fillId="3" borderId="9" xfId="0" applyFont="1" applyFill="1" applyBorder="1"/>
    <xf numFmtId="0" fontId="3" fillId="3" borderId="10" xfId="0" applyFont="1" applyFill="1" applyBorder="1"/>
    <xf numFmtId="164" fontId="6" fillId="3" borderId="10" xfId="1" applyFont="1" applyFill="1" applyBorder="1"/>
    <xf numFmtId="164" fontId="3" fillId="3" borderId="10" xfId="1" applyFont="1" applyFill="1" applyBorder="1"/>
    <xf numFmtId="164" fontId="0" fillId="3" borderId="10" xfId="1" applyFont="1" applyFill="1" applyBorder="1"/>
    <xf numFmtId="0" fontId="0" fillId="3" borderId="10" xfId="0" applyFill="1" applyBorder="1"/>
    <xf numFmtId="0" fontId="0" fillId="3" borderId="11" xfId="0" applyFill="1" applyBorder="1"/>
    <xf numFmtId="0" fontId="6" fillId="3" borderId="12" xfId="0" applyFont="1" applyFill="1" applyBorder="1"/>
    <xf numFmtId="0" fontId="3" fillId="3" borderId="0" xfId="0" applyFont="1" applyFill="1" applyBorder="1"/>
    <xf numFmtId="164" fontId="6" fillId="3" borderId="0" xfId="1" applyFont="1" applyFill="1" applyBorder="1"/>
    <xf numFmtId="164" fontId="3" fillId="3" borderId="0" xfId="1" applyFont="1" applyFill="1" applyBorder="1"/>
    <xf numFmtId="164" fontId="0" fillId="3" borderId="0" xfId="1" applyFont="1" applyFill="1" applyBorder="1"/>
    <xf numFmtId="0" fontId="0" fillId="3" borderId="0" xfId="0" applyFill="1" applyBorder="1"/>
    <xf numFmtId="0" fontId="7" fillId="3" borderId="5" xfId="0" applyFont="1" applyFill="1" applyBorder="1" applyAlignment="1">
      <alignment horizontal="center"/>
    </xf>
    <xf numFmtId="164" fontId="7" fillId="3" borderId="5" xfId="1" applyFont="1" applyFill="1" applyBorder="1" applyAlignment="1">
      <alignment horizontal="center"/>
    </xf>
    <xf numFmtId="164" fontId="12" fillId="3" borderId="5" xfId="1" applyFont="1" applyFill="1" applyBorder="1" applyAlignment="1" applyProtection="1">
      <alignment horizontal="center"/>
    </xf>
    <xf numFmtId="0" fontId="8" fillId="3" borderId="0" xfId="0" applyFont="1" applyFill="1"/>
    <xf numFmtId="164" fontId="0" fillId="3" borderId="0" xfId="1" applyFont="1" applyFill="1"/>
    <xf numFmtId="0" fontId="17" fillId="3" borderId="5" xfId="0" applyFont="1" applyFill="1" applyBorder="1" applyAlignment="1" applyProtection="1">
      <alignment horizontal="center"/>
    </xf>
    <xf numFmtId="164" fontId="17" fillId="3" borderId="5" xfId="1" applyFont="1" applyFill="1" applyBorder="1" applyAlignment="1" applyProtection="1">
      <alignment horizontal="center"/>
    </xf>
    <xf numFmtId="167" fontId="12" fillId="2" borderId="5" xfId="0" applyNumberFormat="1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center"/>
    </xf>
    <xf numFmtId="0" fontId="24" fillId="4" borderId="0" xfId="0" applyFont="1" applyFill="1" applyBorder="1"/>
    <xf numFmtId="0" fontId="24" fillId="4" borderId="25" xfId="0" applyFont="1" applyFill="1" applyBorder="1"/>
    <xf numFmtId="0" fontId="0" fillId="4" borderId="0" xfId="0" applyFill="1"/>
    <xf numFmtId="164" fontId="25" fillId="4" borderId="0" xfId="1" applyFont="1" applyFill="1" applyBorder="1" applyAlignment="1">
      <alignment horizontal="center"/>
    </xf>
    <xf numFmtId="164" fontId="3" fillId="4" borderId="0" xfId="1" applyFont="1" applyFill="1" applyBorder="1"/>
    <xf numFmtId="164" fontId="0" fillId="4" borderId="0" xfId="1" applyFont="1" applyFill="1" applyBorder="1"/>
    <xf numFmtId="14" fontId="0" fillId="4" borderId="0" xfId="0" applyNumberFormat="1" applyFill="1"/>
    <xf numFmtId="14" fontId="25" fillId="4" borderId="22" xfId="0" applyNumberFormat="1" applyFont="1" applyFill="1" applyBorder="1" applyAlignment="1">
      <alignment horizontal="center"/>
    </xf>
    <xf numFmtId="164" fontId="25" fillId="4" borderId="23" xfId="1" applyFont="1" applyFill="1" applyBorder="1" applyAlignment="1">
      <alignment horizontal="center"/>
    </xf>
    <xf numFmtId="164" fontId="0" fillId="4" borderId="23" xfId="1" applyFont="1" applyFill="1" applyBorder="1"/>
    <xf numFmtId="164" fontId="24" fillId="4" borderId="0" xfId="1" applyFont="1" applyFill="1" applyBorder="1"/>
    <xf numFmtId="164" fontId="6" fillId="4" borderId="23" xfId="1" applyFont="1" applyFill="1" applyBorder="1"/>
    <xf numFmtId="14" fontId="24" fillId="4" borderId="24" xfId="0" applyNumberFormat="1" applyFont="1" applyFill="1" applyBorder="1"/>
    <xf numFmtId="164" fontId="24" fillId="4" borderId="25" xfId="1" applyFont="1" applyFill="1" applyBorder="1"/>
    <xf numFmtId="164" fontId="24" fillId="4" borderId="26" xfId="1" applyFont="1" applyFill="1" applyBorder="1"/>
    <xf numFmtId="14" fontId="0" fillId="4" borderId="22" xfId="0" applyNumberFormat="1" applyFill="1" applyBorder="1"/>
    <xf numFmtId="0" fontId="0" fillId="4" borderId="0" xfId="0" applyFill="1" applyBorder="1"/>
    <xf numFmtId="0" fontId="33" fillId="4" borderId="18" xfId="0" applyFont="1" applyFill="1" applyBorder="1" applyAlignment="1">
      <alignment horizontal="center"/>
    </xf>
    <xf numFmtId="164" fontId="33" fillId="4" borderId="18" xfId="1" applyFont="1" applyFill="1" applyBorder="1" applyAlignment="1">
      <alignment horizontal="center"/>
    </xf>
    <xf numFmtId="164" fontId="35" fillId="4" borderId="0" xfId="1" applyFont="1" applyFill="1" applyBorder="1"/>
    <xf numFmtId="14" fontId="32" fillId="4" borderId="18" xfId="0" applyNumberFormat="1" applyFont="1" applyFill="1" applyBorder="1" applyAlignment="1">
      <alignment horizontal="center" vertical="center"/>
    </xf>
    <xf numFmtId="0" fontId="32" fillId="4" borderId="18" xfId="0" applyFont="1" applyFill="1" applyBorder="1" applyAlignment="1">
      <alignment horizontal="center" vertical="center"/>
    </xf>
    <xf numFmtId="0" fontId="32" fillId="4" borderId="18" xfId="0" applyFont="1" applyFill="1" applyBorder="1" applyAlignment="1" applyProtection="1">
      <alignment horizontal="center"/>
    </xf>
    <xf numFmtId="164" fontId="32" fillId="4" borderId="18" xfId="1" applyFont="1" applyFill="1" applyBorder="1" applyAlignment="1" applyProtection="1">
      <alignment horizontal="center"/>
    </xf>
    <xf numFmtId="0" fontId="33" fillId="5" borderId="18" xfId="0" applyFont="1" applyFill="1" applyBorder="1" applyAlignment="1">
      <alignment horizontal="center"/>
    </xf>
    <xf numFmtId="164" fontId="33" fillId="5" borderId="18" xfId="1" applyFont="1" applyFill="1" applyBorder="1" applyAlignment="1">
      <alignment horizontal="center"/>
    </xf>
    <xf numFmtId="0" fontId="32" fillId="5" borderId="18" xfId="0" applyFont="1" applyFill="1" applyBorder="1" applyAlignment="1" applyProtection="1">
      <alignment horizontal="center"/>
    </xf>
    <xf numFmtId="164" fontId="32" fillId="5" borderId="18" xfId="1" applyFont="1" applyFill="1" applyBorder="1" applyAlignment="1" applyProtection="1">
      <alignment horizontal="center"/>
    </xf>
    <xf numFmtId="164" fontId="29" fillId="5" borderId="18" xfId="0" applyNumberFormat="1" applyFont="1" applyFill="1" applyBorder="1"/>
    <xf numFmtId="164" fontId="29" fillId="4" borderId="18" xfId="0" applyNumberFormat="1" applyFont="1" applyFill="1" applyBorder="1"/>
    <xf numFmtId="164" fontId="0" fillId="4" borderId="0" xfId="0" applyNumberFormat="1" applyFill="1"/>
    <xf numFmtId="164" fontId="36" fillId="4" borderId="0" xfId="0" applyNumberFormat="1" applyFont="1" applyFill="1"/>
    <xf numFmtId="0" fontId="3" fillId="3" borderId="0" xfId="0" applyFont="1" applyFill="1" applyProtection="1">
      <protection hidden="1"/>
    </xf>
    <xf numFmtId="0" fontId="21" fillId="3" borderId="5" xfId="0" applyFont="1" applyFill="1" applyBorder="1" applyAlignment="1" applyProtection="1">
      <alignment horizontal="center" vertical="center"/>
      <protection hidden="1"/>
    </xf>
    <xf numFmtId="0" fontId="21" fillId="3" borderId="0" xfId="0" applyFont="1" applyFill="1" applyAlignment="1" applyProtection="1">
      <alignment horizontal="center" vertical="center"/>
      <protection hidden="1"/>
    </xf>
    <xf numFmtId="0" fontId="3" fillId="3" borderId="5" xfId="0" applyFont="1" applyFill="1" applyBorder="1" applyProtection="1">
      <protection hidden="1"/>
    </xf>
    <xf numFmtId="0" fontId="18" fillId="3" borderId="5" xfId="2" applyFill="1" applyBorder="1" applyAlignment="1" applyProtection="1">
      <protection hidden="1"/>
    </xf>
    <xf numFmtId="0" fontId="3" fillId="3" borderId="0" xfId="0" applyFont="1" applyFill="1" applyAlignment="1" applyProtection="1">
      <protection hidden="1"/>
    </xf>
    <xf numFmtId="14" fontId="18" fillId="3" borderId="5" xfId="2" applyNumberFormat="1" applyFill="1" applyBorder="1" applyAlignment="1" applyProtection="1">
      <protection hidden="1"/>
    </xf>
    <xf numFmtId="14" fontId="3" fillId="3" borderId="0" xfId="0" applyNumberFormat="1" applyFont="1" applyFill="1" applyAlignment="1" applyProtection="1">
      <protection hidden="1"/>
    </xf>
    <xf numFmtId="0" fontId="3" fillId="3" borderId="8" xfId="0" applyFont="1" applyFill="1" applyBorder="1" applyProtection="1">
      <protection hidden="1"/>
    </xf>
    <xf numFmtId="0" fontId="3" fillId="3" borderId="6" xfId="0" applyFont="1" applyFill="1" applyBorder="1" applyProtection="1">
      <protection hidden="1"/>
    </xf>
    <xf numFmtId="0" fontId="3" fillId="3" borderId="7" xfId="0" applyFont="1" applyFill="1" applyBorder="1" applyProtection="1">
      <protection hidden="1"/>
    </xf>
    <xf numFmtId="0" fontId="0" fillId="3" borderId="0" xfId="0" applyFill="1" applyProtection="1">
      <protection hidden="1"/>
    </xf>
    <xf numFmtId="0" fontId="1" fillId="3" borderId="12" xfId="0" applyFont="1" applyFill="1" applyBorder="1" applyAlignment="1" applyProtection="1">
      <alignment horizontal="center"/>
      <protection hidden="1"/>
    </xf>
    <xf numFmtId="0" fontId="1" fillId="3" borderId="0" xfId="0" applyFont="1" applyFill="1" applyBorder="1" applyAlignment="1" applyProtection="1">
      <alignment horizontal="center"/>
      <protection hidden="1"/>
    </xf>
    <xf numFmtId="164" fontId="1" fillId="3" borderId="0" xfId="1" applyFont="1" applyFill="1" applyBorder="1" applyAlignment="1" applyProtection="1">
      <alignment horizontal="center"/>
      <protection hidden="1"/>
    </xf>
    <xf numFmtId="0" fontId="0" fillId="3" borderId="13" xfId="0" applyFill="1" applyBorder="1" applyProtection="1">
      <protection hidden="1"/>
    </xf>
    <xf numFmtId="0" fontId="0" fillId="3" borderId="14" xfId="0" applyFill="1" applyBorder="1" applyProtection="1">
      <protection hidden="1"/>
    </xf>
    <xf numFmtId="0" fontId="0" fillId="3" borderId="15" xfId="0" applyFill="1" applyBorder="1" applyProtection="1">
      <protection hidden="1"/>
    </xf>
    <xf numFmtId="164" fontId="0" fillId="3" borderId="15" xfId="1" applyFont="1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6" fillId="3" borderId="9" xfId="0" applyFont="1" applyFill="1" applyBorder="1" applyProtection="1">
      <protection hidden="1"/>
    </xf>
    <xf numFmtId="0" fontId="3" fillId="3" borderId="10" xfId="0" applyFont="1" applyFill="1" applyBorder="1" applyProtection="1">
      <protection hidden="1"/>
    </xf>
    <xf numFmtId="164" fontId="6" fillId="3" borderId="10" xfId="1" applyFont="1" applyFill="1" applyBorder="1" applyProtection="1">
      <protection hidden="1"/>
    </xf>
    <xf numFmtId="164" fontId="3" fillId="3" borderId="10" xfId="1" applyFont="1" applyFill="1" applyBorder="1" applyProtection="1">
      <protection hidden="1"/>
    </xf>
    <xf numFmtId="164" fontId="0" fillId="3" borderId="10" xfId="1" applyFont="1" applyFill="1" applyBorder="1" applyProtection="1">
      <protection hidden="1"/>
    </xf>
    <xf numFmtId="0" fontId="0" fillId="3" borderId="11" xfId="0" applyFill="1" applyBorder="1" applyProtection="1">
      <protection hidden="1"/>
    </xf>
    <xf numFmtId="0" fontId="6" fillId="3" borderId="12" xfId="0" applyFont="1" applyFill="1" applyBorder="1" applyProtection="1">
      <protection hidden="1"/>
    </xf>
    <xf numFmtId="0" fontId="3" fillId="3" borderId="0" xfId="0" applyFont="1" applyFill="1" applyBorder="1" applyProtection="1">
      <protection hidden="1"/>
    </xf>
    <xf numFmtId="164" fontId="6" fillId="3" borderId="0" xfId="1" applyFont="1" applyFill="1" applyBorder="1" applyProtection="1">
      <protection hidden="1"/>
    </xf>
    <xf numFmtId="164" fontId="3" fillId="3" borderId="0" xfId="1" applyFont="1" applyFill="1" applyBorder="1" applyProtection="1">
      <protection hidden="1"/>
    </xf>
    <xf numFmtId="164" fontId="0" fillId="3" borderId="0" xfId="1" applyFont="1" applyFill="1" applyBorder="1" applyProtection="1">
      <protection hidden="1"/>
    </xf>
    <xf numFmtId="0" fontId="0" fillId="3" borderId="0" xfId="0" applyFill="1" applyBorder="1" applyProtection="1">
      <protection hidden="1"/>
    </xf>
    <xf numFmtId="0" fontId="7" fillId="3" borderId="5" xfId="0" applyFont="1" applyFill="1" applyBorder="1" applyAlignment="1" applyProtection="1">
      <alignment horizontal="center"/>
      <protection hidden="1"/>
    </xf>
    <xf numFmtId="164" fontId="7" fillId="3" borderId="5" xfId="1" applyFont="1" applyFill="1" applyBorder="1" applyAlignment="1" applyProtection="1">
      <alignment horizontal="center"/>
      <protection hidden="1"/>
    </xf>
    <xf numFmtId="167" fontId="12" fillId="2" borderId="5" xfId="0" applyNumberFormat="1" applyFont="1" applyFill="1" applyBorder="1" applyAlignment="1" applyProtection="1">
      <alignment horizontal="center" vertical="center"/>
      <protection hidden="1"/>
    </xf>
    <xf numFmtId="0" fontId="12" fillId="2" borderId="5" xfId="0" applyFont="1" applyFill="1" applyBorder="1" applyAlignment="1" applyProtection="1">
      <alignment horizontal="center" vertical="center"/>
      <protection hidden="1"/>
    </xf>
    <xf numFmtId="0" fontId="12" fillId="2" borderId="5" xfId="0" applyFont="1" applyFill="1" applyBorder="1" applyAlignment="1" applyProtection="1">
      <alignment horizontal="center"/>
      <protection hidden="1"/>
    </xf>
    <xf numFmtId="164" fontId="12" fillId="2" borderId="5" xfId="1" applyFont="1" applyFill="1" applyBorder="1" applyAlignment="1" applyProtection="1">
      <alignment horizontal="center"/>
      <protection hidden="1"/>
    </xf>
    <xf numFmtId="164" fontId="12" fillId="3" borderId="5" xfId="1" applyFont="1" applyFill="1" applyBorder="1" applyAlignment="1" applyProtection="1">
      <alignment horizontal="center"/>
      <protection hidden="1"/>
    </xf>
    <xf numFmtId="0" fontId="17" fillId="3" borderId="5" xfId="0" applyFont="1" applyFill="1" applyBorder="1" applyAlignment="1" applyProtection="1">
      <alignment horizontal="center"/>
      <protection hidden="1"/>
    </xf>
    <xf numFmtId="164" fontId="17" fillId="3" borderId="5" xfId="1" applyFont="1" applyFill="1" applyBorder="1" applyAlignment="1" applyProtection="1">
      <alignment horizontal="center"/>
      <protection hidden="1"/>
    </xf>
    <xf numFmtId="0" fontId="8" fillId="2" borderId="5" xfId="0" applyFont="1" applyFill="1" applyBorder="1" applyProtection="1">
      <protection hidden="1"/>
    </xf>
    <xf numFmtId="0" fontId="8" fillId="3" borderId="0" xfId="0" applyFont="1" applyFill="1" applyProtection="1">
      <protection hidden="1"/>
    </xf>
    <xf numFmtId="164" fontId="0" fillId="3" borderId="0" xfId="1" applyFont="1" applyFill="1" applyProtection="1">
      <protection hidden="1"/>
    </xf>
    <xf numFmtId="165" fontId="9" fillId="3" borderId="0" xfId="0" applyNumberFormat="1" applyFont="1" applyFill="1" applyBorder="1" applyProtection="1">
      <protection hidden="1"/>
    </xf>
    <xf numFmtId="0" fontId="10" fillId="3" borderId="0" xfId="0" applyFont="1" applyFill="1" applyBorder="1" applyProtection="1">
      <protection hidden="1"/>
    </xf>
    <xf numFmtId="0" fontId="16" fillId="3" borderId="0" xfId="0" applyFont="1" applyFill="1" applyBorder="1" applyProtection="1">
      <protection hidden="1"/>
    </xf>
    <xf numFmtId="164" fontId="16" fillId="3" borderId="0" xfId="1" applyFont="1" applyFill="1" applyBorder="1" applyProtection="1">
      <protection hidden="1"/>
    </xf>
    <xf numFmtId="14" fontId="3" fillId="3" borderId="10" xfId="0" applyNumberFormat="1" applyFont="1" applyFill="1" applyBorder="1" applyProtection="1">
      <protection hidden="1"/>
    </xf>
    <xf numFmtId="0" fontId="3" fillId="3" borderId="10" xfId="0" applyNumberFormat="1" applyFont="1" applyFill="1" applyBorder="1" applyProtection="1">
      <protection hidden="1"/>
    </xf>
    <xf numFmtId="0" fontId="24" fillId="3" borderId="0" xfId="0" applyFont="1" applyFill="1" applyProtection="1">
      <protection hidden="1"/>
    </xf>
    <xf numFmtId="0" fontId="24" fillId="3" borderId="0" xfId="0" applyFont="1" applyFill="1" applyAlignment="1" applyProtection="1">
      <alignment horizontal="right" vertical="center"/>
      <protection hidden="1"/>
    </xf>
    <xf numFmtId="0" fontId="24" fillId="4" borderId="22" xfId="0" applyFont="1" applyFill="1" applyBorder="1" applyProtection="1">
      <protection hidden="1"/>
    </xf>
    <xf numFmtId="0" fontId="25" fillId="4" borderId="0" xfId="0" applyFont="1" applyFill="1" applyBorder="1" applyAlignment="1" applyProtection="1">
      <alignment horizontal="center"/>
      <protection hidden="1"/>
    </xf>
    <xf numFmtId="0" fontId="25" fillId="4" borderId="0" xfId="0" applyFont="1" applyFill="1" applyBorder="1" applyAlignment="1" applyProtection="1">
      <alignment horizontal="right" vertical="center"/>
      <protection hidden="1"/>
    </xf>
    <xf numFmtId="0" fontId="24" fillId="3" borderId="0" xfId="0" applyFont="1" applyFill="1" applyAlignment="1" applyProtection="1">
      <protection hidden="1"/>
    </xf>
    <xf numFmtId="0" fontId="24" fillId="4" borderId="19" xfId="0" applyFont="1" applyFill="1" applyBorder="1" applyProtection="1">
      <protection hidden="1"/>
    </xf>
    <xf numFmtId="0" fontId="24" fillId="4" borderId="20" xfId="0" applyFont="1" applyFill="1" applyBorder="1" applyProtection="1">
      <protection hidden="1"/>
    </xf>
    <xf numFmtId="0" fontId="24" fillId="4" borderId="20" xfId="0" applyFont="1" applyFill="1" applyBorder="1" applyAlignment="1" applyProtection="1">
      <alignment horizontal="right" vertical="center"/>
      <protection hidden="1"/>
    </xf>
    <xf numFmtId="0" fontId="24" fillId="4" borderId="0" xfId="0" applyFont="1" applyFill="1" applyBorder="1" applyProtection="1">
      <protection hidden="1"/>
    </xf>
    <xf numFmtId="0" fontId="24" fillId="4" borderId="0" xfId="0" applyFont="1" applyFill="1" applyBorder="1" applyAlignment="1" applyProtection="1">
      <alignment vertical="center"/>
      <protection hidden="1"/>
    </xf>
    <xf numFmtId="0" fontId="24" fillId="4" borderId="0" xfId="0" applyFont="1" applyFill="1" applyBorder="1" applyAlignment="1" applyProtection="1">
      <alignment horizontal="left" vertical="center"/>
      <protection hidden="1"/>
    </xf>
    <xf numFmtId="166" fontId="24" fillId="4" borderId="0" xfId="1" applyNumberFormat="1" applyFont="1" applyFill="1" applyBorder="1" applyAlignment="1" applyProtection="1">
      <alignment horizontal="left" vertical="center"/>
      <protection hidden="1"/>
    </xf>
    <xf numFmtId="0" fontId="24" fillId="4" borderId="24" xfId="0" applyFont="1" applyFill="1" applyBorder="1" applyProtection="1">
      <protection hidden="1"/>
    </xf>
    <xf numFmtId="0" fontId="24" fillId="4" borderId="25" xfId="0" applyFont="1" applyFill="1" applyBorder="1" applyProtection="1">
      <protection hidden="1"/>
    </xf>
    <xf numFmtId="0" fontId="24" fillId="4" borderId="25" xfId="0" applyFont="1" applyFill="1" applyBorder="1" applyAlignment="1" applyProtection="1">
      <alignment horizontal="right" vertical="center"/>
      <protection hidden="1"/>
    </xf>
    <xf numFmtId="0" fontId="24" fillId="4" borderId="18" xfId="0" applyFont="1" applyFill="1" applyBorder="1" applyProtection="1">
      <protection hidden="1"/>
    </xf>
    <xf numFmtId="0" fontId="24" fillId="4" borderId="18" xfId="0" applyFont="1" applyFill="1" applyBorder="1" applyAlignment="1" applyProtection="1">
      <alignment vertical="center"/>
      <protection hidden="1"/>
    </xf>
    <xf numFmtId="0" fontId="24" fillId="4" borderId="18" xfId="0" applyFont="1" applyFill="1" applyBorder="1" applyAlignment="1" applyProtection="1">
      <alignment horizontal="right" vertical="center"/>
      <protection hidden="1"/>
    </xf>
    <xf numFmtId="164" fontId="24" fillId="4" borderId="18" xfId="1" applyNumberFormat="1" applyFont="1" applyFill="1" applyBorder="1" applyAlignment="1" applyProtection="1">
      <alignment horizontal="right" vertical="center"/>
      <protection hidden="1"/>
    </xf>
    <xf numFmtId="14" fontId="24" fillId="4" borderId="18" xfId="0" applyNumberFormat="1" applyFont="1" applyFill="1" applyBorder="1" applyAlignment="1" applyProtection="1">
      <alignment vertical="center"/>
      <protection hidden="1"/>
    </xf>
    <xf numFmtId="14" fontId="24" fillId="3" borderId="0" xfId="0" applyNumberFormat="1" applyFont="1" applyFill="1" applyAlignment="1" applyProtection="1">
      <protection hidden="1"/>
    </xf>
    <xf numFmtId="0" fontId="24" fillId="3" borderId="8" xfId="0" applyFont="1" applyFill="1" applyBorder="1" applyProtection="1">
      <protection hidden="1"/>
    </xf>
    <xf numFmtId="0" fontId="24" fillId="3" borderId="3" xfId="0" applyFont="1" applyFill="1" applyBorder="1" applyProtection="1">
      <protection hidden="1"/>
    </xf>
    <xf numFmtId="0" fontId="24" fillId="3" borderId="6" xfId="0" applyFont="1" applyFill="1" applyBorder="1" applyProtection="1">
      <protection hidden="1"/>
    </xf>
    <xf numFmtId="0" fontId="24" fillId="3" borderId="7" xfId="0" applyFont="1" applyFill="1" applyBorder="1" applyProtection="1">
      <protection hidden="1"/>
    </xf>
    <xf numFmtId="0" fontId="24" fillId="3" borderId="4" xfId="0" applyFont="1" applyFill="1" applyBorder="1" applyAlignment="1" applyProtection="1">
      <protection hidden="1"/>
    </xf>
    <xf numFmtId="14" fontId="24" fillId="3" borderId="4" xfId="0" applyNumberFormat="1" applyFont="1" applyFill="1" applyBorder="1" applyAlignment="1" applyProtection="1">
      <protection hidden="1"/>
    </xf>
    <xf numFmtId="14" fontId="24" fillId="3" borderId="1" xfId="0" applyNumberFormat="1" applyFont="1" applyFill="1" applyBorder="1" applyAlignment="1" applyProtection="1">
      <protection hidden="1"/>
    </xf>
    <xf numFmtId="14" fontId="24" fillId="3" borderId="2" xfId="0" applyNumberFormat="1" applyFont="1" applyFill="1" applyBorder="1" applyAlignment="1" applyProtection="1">
      <protection hidden="1"/>
    </xf>
    <xf numFmtId="0" fontId="27" fillId="4" borderId="18" xfId="0" applyFont="1" applyFill="1" applyBorder="1" applyAlignment="1" applyProtection="1">
      <alignment horizontal="center" vertical="center"/>
      <protection hidden="1"/>
    </xf>
    <xf numFmtId="0" fontId="18" fillId="3" borderId="5" xfId="2" applyFill="1" applyBorder="1" applyAlignment="1" applyProtection="1"/>
    <xf numFmtId="0" fontId="3" fillId="3" borderId="15" xfId="0" applyFont="1" applyFill="1" applyBorder="1" applyProtection="1">
      <protection hidden="1"/>
    </xf>
    <xf numFmtId="1" fontId="24" fillId="7" borderId="29" xfId="1" applyNumberFormat="1" applyFont="1" applyFill="1" applyBorder="1" applyAlignment="1" applyProtection="1">
      <alignment horizontal="right" vertical="center"/>
      <protection hidden="1"/>
    </xf>
    <xf numFmtId="164" fontId="24" fillId="7" borderId="29" xfId="1" applyNumberFormat="1" applyFont="1" applyFill="1" applyBorder="1" applyAlignment="1" applyProtection="1">
      <alignment horizontal="right" vertical="center"/>
      <protection hidden="1"/>
    </xf>
    <xf numFmtId="0" fontId="24" fillId="4" borderId="20" xfId="0" applyFont="1" applyFill="1" applyBorder="1" applyAlignment="1" applyProtection="1">
      <alignment vertical="center"/>
      <protection hidden="1"/>
    </xf>
    <xf numFmtId="0" fontId="24" fillId="4" borderId="25" xfId="0" applyFont="1" applyFill="1" applyBorder="1" applyAlignment="1" applyProtection="1">
      <alignment vertical="center"/>
      <protection hidden="1"/>
    </xf>
    <xf numFmtId="0" fontId="24" fillId="4" borderId="0" xfId="0" applyFont="1" applyFill="1" applyBorder="1" applyAlignment="1" applyProtection="1">
      <alignment horizontal="right" vertical="center"/>
      <protection hidden="1"/>
    </xf>
    <xf numFmtId="164" fontId="24" fillId="3" borderId="0" xfId="1" applyFont="1" applyFill="1" applyAlignment="1" applyProtection="1">
      <alignment horizontal="right" vertical="center"/>
      <protection hidden="1"/>
    </xf>
    <xf numFmtId="164" fontId="25" fillId="4" borderId="23" xfId="1" applyFont="1" applyFill="1" applyBorder="1" applyAlignment="1" applyProtection="1">
      <alignment horizontal="right" vertical="center"/>
      <protection hidden="1"/>
    </xf>
    <xf numFmtId="164" fontId="24" fillId="4" borderId="21" xfId="1" applyFont="1" applyFill="1" applyBorder="1" applyAlignment="1" applyProtection="1">
      <alignment horizontal="right" vertical="center"/>
      <protection hidden="1"/>
    </xf>
    <xf numFmtId="164" fontId="24" fillId="4" borderId="0" xfId="1" applyFont="1" applyFill="1" applyBorder="1" applyAlignment="1" applyProtection="1">
      <alignment vertical="center"/>
      <protection hidden="1"/>
    </xf>
    <xf numFmtId="164" fontId="24" fillId="4" borderId="26" xfId="1" applyFont="1" applyFill="1" applyBorder="1" applyAlignment="1" applyProtection="1">
      <alignment horizontal="right" vertical="center"/>
      <protection hidden="1"/>
    </xf>
    <xf numFmtId="164" fontId="27" fillId="4" borderId="18" xfId="1" applyFont="1" applyFill="1" applyBorder="1" applyAlignment="1" applyProtection="1">
      <alignment horizontal="center" vertical="center"/>
      <protection hidden="1"/>
    </xf>
    <xf numFmtId="164" fontId="24" fillId="4" borderId="18" xfId="1" applyFont="1" applyFill="1" applyBorder="1" applyAlignment="1" applyProtection="1">
      <alignment horizontal="right" vertical="center"/>
      <protection hidden="1"/>
    </xf>
    <xf numFmtId="164" fontId="41" fillId="6" borderId="18" xfId="1" applyFont="1" applyFill="1" applyBorder="1" applyAlignment="1" applyProtection="1">
      <alignment horizontal="right" vertical="center"/>
      <protection hidden="1"/>
    </xf>
    <xf numFmtId="164" fontId="24" fillId="7" borderId="18" xfId="1" applyFont="1" applyFill="1" applyBorder="1" applyAlignment="1" applyProtection="1">
      <alignment horizontal="right" vertical="center"/>
      <protection hidden="1"/>
    </xf>
    <xf numFmtId="164" fontId="41" fillId="4" borderId="20" xfId="1" applyFont="1" applyFill="1" applyBorder="1" applyAlignment="1" applyProtection="1">
      <alignment horizontal="right" vertical="center"/>
      <protection hidden="1"/>
    </xf>
    <xf numFmtId="164" fontId="41" fillId="4" borderId="25" xfId="1" applyFont="1" applyFill="1" applyBorder="1" applyAlignment="1" applyProtection="1">
      <alignment horizontal="right" vertical="center"/>
      <protection hidden="1"/>
    </xf>
    <xf numFmtId="0" fontId="19" fillId="3" borderId="0" xfId="0" applyFont="1" applyFill="1" applyBorder="1" applyAlignment="1" applyProtection="1">
      <alignment horizontal="center"/>
      <protection hidden="1"/>
    </xf>
    <xf numFmtId="0" fontId="20" fillId="3" borderId="0" xfId="0" applyFont="1" applyFill="1" applyAlignment="1" applyProtection="1">
      <alignment horizontal="center"/>
      <protection hidden="1"/>
    </xf>
    <xf numFmtId="0" fontId="4" fillId="3" borderId="9" xfId="0" applyFont="1" applyFill="1" applyBorder="1" applyAlignment="1" applyProtection="1">
      <alignment horizontal="center"/>
      <protection hidden="1"/>
    </xf>
    <xf numFmtId="0" fontId="4" fillId="3" borderId="10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/>
      <protection hidden="1"/>
    </xf>
    <xf numFmtId="0" fontId="5" fillId="3" borderId="12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horizontal="center" vertical="center"/>
      <protection hidden="1"/>
    </xf>
    <xf numFmtId="0" fontId="5" fillId="3" borderId="13" xfId="0" applyFont="1" applyFill="1" applyBorder="1" applyAlignment="1" applyProtection="1">
      <alignment horizontal="center" vertical="center"/>
      <protection hidden="1"/>
    </xf>
    <xf numFmtId="166" fontId="3" fillId="3" borderId="0" xfId="0" applyNumberFormat="1" applyFont="1" applyFill="1" applyBorder="1" applyAlignment="1" applyProtection="1">
      <alignment horizontal="left"/>
      <protection hidden="1"/>
    </xf>
    <xf numFmtId="0" fontId="7" fillId="3" borderId="17" xfId="0" applyFont="1" applyFill="1" applyBorder="1" applyAlignment="1" applyProtection="1">
      <alignment horizontal="center" vertical="center"/>
      <protection hidden="1"/>
    </xf>
    <xf numFmtId="0" fontId="7" fillId="3" borderId="5" xfId="0" applyFont="1" applyFill="1" applyBorder="1" applyAlignment="1" applyProtection="1">
      <alignment horizontal="center" vertical="center"/>
      <protection hidden="1"/>
    </xf>
    <xf numFmtId="0" fontId="11" fillId="3" borderId="17" xfId="0" applyFont="1" applyFill="1" applyBorder="1" applyAlignment="1" applyProtection="1">
      <alignment horizontal="center" vertical="center" wrapText="1"/>
      <protection hidden="1"/>
    </xf>
    <xf numFmtId="0" fontId="11" fillId="3" borderId="5" xfId="0" applyFont="1" applyFill="1" applyBorder="1" applyAlignment="1" applyProtection="1">
      <alignment horizontal="center" vertical="center"/>
      <protection hidden="1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166" fontId="3" fillId="3" borderId="0" xfId="0" applyNumberFormat="1" applyFont="1" applyFill="1" applyBorder="1" applyAlignment="1">
      <alignment horizontal="left"/>
    </xf>
    <xf numFmtId="0" fontId="7" fillId="3" borderId="17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/>
    </xf>
    <xf numFmtId="164" fontId="27" fillId="7" borderId="28" xfId="1" applyNumberFormat="1" applyFont="1" applyFill="1" applyBorder="1" applyAlignment="1" applyProtection="1">
      <alignment horizontal="center" vertical="center"/>
      <protection hidden="1"/>
    </xf>
    <xf numFmtId="164" fontId="27" fillId="7" borderId="29" xfId="1" applyNumberFormat="1" applyFont="1" applyFill="1" applyBorder="1" applyAlignment="1" applyProtection="1">
      <alignment horizontal="center" vertical="center"/>
      <protection hidden="1"/>
    </xf>
    <xf numFmtId="164" fontId="42" fillId="7" borderId="28" xfId="1" applyNumberFormat="1" applyFont="1" applyFill="1" applyBorder="1" applyAlignment="1" applyProtection="1">
      <alignment horizontal="center" vertical="center"/>
      <protection hidden="1"/>
    </xf>
    <xf numFmtId="164" fontId="42" fillId="7" borderId="29" xfId="1" applyNumberFormat="1" applyFont="1" applyFill="1" applyBorder="1" applyAlignment="1" applyProtection="1">
      <alignment horizontal="center" vertical="center"/>
      <protection hidden="1"/>
    </xf>
    <xf numFmtId="0" fontId="27" fillId="4" borderId="18" xfId="0" applyFont="1" applyFill="1" applyBorder="1" applyAlignment="1" applyProtection="1">
      <alignment horizontal="center" vertical="center"/>
      <protection hidden="1"/>
    </xf>
    <xf numFmtId="0" fontId="27" fillId="4" borderId="27" xfId="0" applyFont="1" applyFill="1" applyBorder="1" applyAlignment="1" applyProtection="1">
      <alignment horizontal="center" vertical="center"/>
      <protection hidden="1"/>
    </xf>
    <xf numFmtId="0" fontId="27" fillId="4" borderId="29" xfId="0" applyFont="1" applyFill="1" applyBorder="1" applyAlignment="1" applyProtection="1">
      <alignment horizontal="center" vertical="center"/>
      <protection hidden="1"/>
    </xf>
    <xf numFmtId="0" fontId="23" fillId="4" borderId="19" xfId="0" applyFont="1" applyFill="1" applyBorder="1" applyAlignment="1" applyProtection="1">
      <alignment horizontal="center"/>
      <protection hidden="1"/>
    </xf>
    <xf numFmtId="0" fontId="23" fillId="4" borderId="20" xfId="0" applyFont="1" applyFill="1" applyBorder="1" applyAlignment="1" applyProtection="1">
      <alignment horizontal="center"/>
      <protection hidden="1"/>
    </xf>
    <xf numFmtId="0" fontId="23" fillId="4" borderId="21" xfId="0" applyFont="1" applyFill="1" applyBorder="1" applyAlignment="1" applyProtection="1">
      <alignment horizontal="center"/>
      <protection hidden="1"/>
    </xf>
    <xf numFmtId="0" fontId="26" fillId="4" borderId="24" xfId="0" applyFont="1" applyFill="1" applyBorder="1" applyAlignment="1" applyProtection="1">
      <alignment horizontal="center"/>
      <protection hidden="1"/>
    </xf>
    <xf numFmtId="0" fontId="26" fillId="4" borderId="25" xfId="0" applyFont="1" applyFill="1" applyBorder="1" applyAlignment="1" applyProtection="1">
      <alignment horizontal="center"/>
      <protection hidden="1"/>
    </xf>
    <xf numFmtId="0" fontId="26" fillId="4" borderId="26" xfId="0" applyFont="1" applyFill="1" applyBorder="1" applyAlignment="1" applyProtection="1">
      <alignment horizontal="center"/>
      <protection hidden="1"/>
    </xf>
    <xf numFmtId="0" fontId="29" fillId="5" borderId="18" xfId="0" applyFont="1" applyFill="1" applyBorder="1" applyAlignment="1">
      <alignment horizontal="center"/>
    </xf>
    <xf numFmtId="0" fontId="29" fillId="4" borderId="18" xfId="0" applyFont="1" applyFill="1" applyBorder="1" applyAlignment="1">
      <alignment horizontal="center"/>
    </xf>
    <xf numFmtId="0" fontId="30" fillId="4" borderId="19" xfId="0" applyFont="1" applyFill="1" applyBorder="1" applyAlignment="1">
      <alignment horizontal="center"/>
    </xf>
    <xf numFmtId="0" fontId="30" fillId="4" borderId="20" xfId="0" applyFont="1" applyFill="1" applyBorder="1" applyAlignment="1">
      <alignment horizontal="center"/>
    </xf>
    <xf numFmtId="0" fontId="30" fillId="4" borderId="21" xfId="0" applyFont="1" applyFill="1" applyBorder="1" applyAlignment="1">
      <alignment horizontal="center"/>
    </xf>
    <xf numFmtId="0" fontId="31" fillId="4" borderId="22" xfId="0" applyFont="1" applyFill="1" applyBorder="1" applyAlignment="1">
      <alignment horizontal="center" vertical="center"/>
    </xf>
    <xf numFmtId="0" fontId="31" fillId="4" borderId="0" xfId="0" applyFont="1" applyFill="1" applyBorder="1" applyAlignment="1">
      <alignment horizontal="center" vertical="center"/>
    </xf>
    <xf numFmtId="0" fontId="31" fillId="4" borderId="23" xfId="0" applyFont="1" applyFill="1" applyBorder="1" applyAlignment="1">
      <alignment horizontal="center" vertical="center"/>
    </xf>
    <xf numFmtId="166" fontId="24" fillId="4" borderId="0" xfId="0" applyNumberFormat="1" applyFont="1" applyFill="1" applyBorder="1" applyAlignment="1">
      <alignment horizontal="left"/>
    </xf>
    <xf numFmtId="14" fontId="33" fillId="4" borderId="18" xfId="0" applyNumberFormat="1" applyFont="1" applyFill="1" applyBorder="1" applyAlignment="1">
      <alignment horizontal="center" vertical="center"/>
    </xf>
    <xf numFmtId="0" fontId="34" fillId="4" borderId="18" xfId="0" applyFont="1" applyFill="1" applyBorder="1" applyAlignment="1">
      <alignment horizontal="center" vertical="center" wrapText="1"/>
    </xf>
    <xf numFmtId="0" fontId="34" fillId="4" borderId="18" xfId="0" applyFont="1" applyFill="1" applyBorder="1" applyAlignment="1">
      <alignment horizontal="center" vertical="center"/>
    </xf>
    <xf numFmtId="0" fontId="33" fillId="4" borderId="18" xfId="0" applyFont="1" applyFill="1" applyBorder="1" applyAlignment="1">
      <alignment horizontal="center" vertical="center"/>
    </xf>
    <xf numFmtId="0" fontId="33" fillId="5" borderId="18" xfId="0" applyFont="1" applyFill="1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16">
    <dxf>
      <font>
        <color theme="0"/>
      </font>
    </dxf>
    <dxf>
      <font>
        <color theme="1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1"/>
      </font>
    </dxf>
  </dxfs>
  <tableStyles count="0" defaultTableStyle="TableStyleMedium9" defaultPivotStyle="PivotStyleLight16"/>
  <colors>
    <mruColors>
      <color rgb="FF0000FF"/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2.xml"/><Relationship Id="rId18" Type="http://schemas.openxmlformats.org/officeDocument/2006/relationships/worksheet" Target="worksheets/sheet17.xml"/><Relationship Id="rId26" Type="http://schemas.openxmlformats.org/officeDocument/2006/relationships/worksheet" Target="worksheets/sheet25.xml"/><Relationship Id="rId39" Type="http://schemas.openxmlformats.org/officeDocument/2006/relationships/worksheet" Target="worksheets/sheet38.xml"/><Relationship Id="rId21" Type="http://schemas.openxmlformats.org/officeDocument/2006/relationships/worksheet" Target="worksheets/sheet20.xml"/><Relationship Id="rId34" Type="http://schemas.openxmlformats.org/officeDocument/2006/relationships/worksheet" Target="worksheets/sheet33.xml"/><Relationship Id="rId42" Type="http://schemas.openxmlformats.org/officeDocument/2006/relationships/worksheet" Target="worksheets/sheet41.xml"/><Relationship Id="rId47" Type="http://schemas.openxmlformats.org/officeDocument/2006/relationships/worksheet" Target="worksheets/sheet46.xml"/><Relationship Id="rId50" Type="http://schemas.openxmlformats.org/officeDocument/2006/relationships/worksheet" Target="worksheets/sheet49.xml"/><Relationship Id="rId55" Type="http://schemas.openxmlformats.org/officeDocument/2006/relationships/worksheet" Target="worksheets/sheet54.xml"/><Relationship Id="rId63" Type="http://schemas.openxmlformats.org/officeDocument/2006/relationships/worksheet" Target="worksheets/sheet62.xml"/><Relationship Id="rId68" Type="http://schemas.openxmlformats.org/officeDocument/2006/relationships/worksheet" Target="worksheets/sheet67.xml"/><Relationship Id="rId76" Type="http://schemas.openxmlformats.org/officeDocument/2006/relationships/worksheet" Target="worksheets/sheet75.xml"/><Relationship Id="rId84" Type="http://schemas.openxmlformats.org/officeDocument/2006/relationships/calcChain" Target="calcChain.xml"/><Relationship Id="rId7" Type="http://schemas.openxmlformats.org/officeDocument/2006/relationships/worksheet" Target="worksheets/sheet6.xml"/><Relationship Id="rId71" Type="http://schemas.openxmlformats.org/officeDocument/2006/relationships/worksheet" Target="worksheets/sheet70.xml"/><Relationship Id="rId2" Type="http://schemas.openxmlformats.org/officeDocument/2006/relationships/worksheet" Target="worksheets/sheet1.xml"/><Relationship Id="rId16" Type="http://schemas.openxmlformats.org/officeDocument/2006/relationships/worksheet" Target="worksheets/sheet15.xml"/><Relationship Id="rId29" Type="http://schemas.openxmlformats.org/officeDocument/2006/relationships/worksheet" Target="worksheets/sheet28.xml"/><Relationship Id="rId11" Type="http://schemas.openxmlformats.org/officeDocument/2006/relationships/worksheet" Target="worksheets/sheet10.xml"/><Relationship Id="rId24" Type="http://schemas.openxmlformats.org/officeDocument/2006/relationships/worksheet" Target="worksheets/sheet23.xml"/><Relationship Id="rId32" Type="http://schemas.openxmlformats.org/officeDocument/2006/relationships/worksheet" Target="worksheets/sheet31.xml"/><Relationship Id="rId37" Type="http://schemas.openxmlformats.org/officeDocument/2006/relationships/worksheet" Target="worksheets/sheet36.xml"/><Relationship Id="rId40" Type="http://schemas.openxmlformats.org/officeDocument/2006/relationships/worksheet" Target="worksheets/sheet39.xml"/><Relationship Id="rId45" Type="http://schemas.openxmlformats.org/officeDocument/2006/relationships/worksheet" Target="worksheets/sheet44.xml"/><Relationship Id="rId53" Type="http://schemas.openxmlformats.org/officeDocument/2006/relationships/worksheet" Target="worksheets/sheet52.xml"/><Relationship Id="rId58" Type="http://schemas.openxmlformats.org/officeDocument/2006/relationships/worksheet" Target="worksheets/sheet57.xml"/><Relationship Id="rId66" Type="http://schemas.openxmlformats.org/officeDocument/2006/relationships/worksheet" Target="worksheets/sheet65.xml"/><Relationship Id="rId74" Type="http://schemas.openxmlformats.org/officeDocument/2006/relationships/worksheet" Target="worksheets/sheet73.xml"/><Relationship Id="rId79" Type="http://schemas.openxmlformats.org/officeDocument/2006/relationships/worksheet" Target="worksheets/sheet78.xml"/><Relationship Id="rId5" Type="http://schemas.openxmlformats.org/officeDocument/2006/relationships/worksheet" Target="worksheets/sheet4.xml"/><Relationship Id="rId61" Type="http://schemas.openxmlformats.org/officeDocument/2006/relationships/worksheet" Target="worksheets/sheet60.xml"/><Relationship Id="rId82" Type="http://schemas.openxmlformats.org/officeDocument/2006/relationships/styles" Target="styles.xml"/><Relationship Id="rId19" Type="http://schemas.openxmlformats.org/officeDocument/2006/relationships/worksheet" Target="worksheets/sheet18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worksheet" Target="worksheets/sheet13.xml"/><Relationship Id="rId22" Type="http://schemas.openxmlformats.org/officeDocument/2006/relationships/worksheet" Target="worksheets/sheet21.xml"/><Relationship Id="rId27" Type="http://schemas.openxmlformats.org/officeDocument/2006/relationships/worksheet" Target="worksheets/sheet26.xml"/><Relationship Id="rId30" Type="http://schemas.openxmlformats.org/officeDocument/2006/relationships/worksheet" Target="worksheets/sheet29.xml"/><Relationship Id="rId35" Type="http://schemas.openxmlformats.org/officeDocument/2006/relationships/worksheet" Target="worksheets/sheet34.xml"/><Relationship Id="rId43" Type="http://schemas.openxmlformats.org/officeDocument/2006/relationships/worksheet" Target="worksheets/sheet42.xml"/><Relationship Id="rId48" Type="http://schemas.openxmlformats.org/officeDocument/2006/relationships/worksheet" Target="worksheets/sheet47.xml"/><Relationship Id="rId56" Type="http://schemas.openxmlformats.org/officeDocument/2006/relationships/worksheet" Target="worksheets/sheet55.xml"/><Relationship Id="rId64" Type="http://schemas.openxmlformats.org/officeDocument/2006/relationships/worksheet" Target="worksheets/sheet63.xml"/><Relationship Id="rId69" Type="http://schemas.openxmlformats.org/officeDocument/2006/relationships/worksheet" Target="worksheets/sheet68.xml"/><Relationship Id="rId77" Type="http://schemas.openxmlformats.org/officeDocument/2006/relationships/worksheet" Target="worksheets/sheet76.xml"/><Relationship Id="rId8" Type="http://schemas.openxmlformats.org/officeDocument/2006/relationships/worksheet" Target="worksheets/sheet7.xml"/><Relationship Id="rId51" Type="http://schemas.openxmlformats.org/officeDocument/2006/relationships/worksheet" Target="worksheets/sheet50.xml"/><Relationship Id="rId72" Type="http://schemas.openxmlformats.org/officeDocument/2006/relationships/worksheet" Target="worksheets/sheet71.xml"/><Relationship Id="rId80" Type="http://schemas.openxmlformats.org/officeDocument/2006/relationships/worksheet" Target="worksheets/sheet79.xml"/><Relationship Id="rId85" Type="http://schemas.microsoft.com/office/2006/relationships/vbaProject" Target="vbaProject.bin"/><Relationship Id="rId3" Type="http://schemas.openxmlformats.org/officeDocument/2006/relationships/worksheet" Target="worksheets/sheet2.xml"/><Relationship Id="rId12" Type="http://schemas.openxmlformats.org/officeDocument/2006/relationships/worksheet" Target="worksheets/sheet11.xml"/><Relationship Id="rId17" Type="http://schemas.openxmlformats.org/officeDocument/2006/relationships/worksheet" Target="worksheets/sheet16.xml"/><Relationship Id="rId25" Type="http://schemas.openxmlformats.org/officeDocument/2006/relationships/worksheet" Target="worksheets/sheet24.xml"/><Relationship Id="rId33" Type="http://schemas.openxmlformats.org/officeDocument/2006/relationships/worksheet" Target="worksheets/sheet32.xml"/><Relationship Id="rId38" Type="http://schemas.openxmlformats.org/officeDocument/2006/relationships/worksheet" Target="worksheets/sheet37.xml"/><Relationship Id="rId46" Type="http://schemas.openxmlformats.org/officeDocument/2006/relationships/worksheet" Target="worksheets/sheet45.xml"/><Relationship Id="rId59" Type="http://schemas.openxmlformats.org/officeDocument/2006/relationships/worksheet" Target="worksheets/sheet58.xml"/><Relationship Id="rId67" Type="http://schemas.openxmlformats.org/officeDocument/2006/relationships/worksheet" Target="worksheets/sheet66.xml"/><Relationship Id="rId20" Type="http://schemas.openxmlformats.org/officeDocument/2006/relationships/worksheet" Target="worksheets/sheet19.xml"/><Relationship Id="rId41" Type="http://schemas.openxmlformats.org/officeDocument/2006/relationships/worksheet" Target="worksheets/sheet40.xml"/><Relationship Id="rId54" Type="http://schemas.openxmlformats.org/officeDocument/2006/relationships/worksheet" Target="worksheets/sheet53.xml"/><Relationship Id="rId62" Type="http://schemas.openxmlformats.org/officeDocument/2006/relationships/worksheet" Target="worksheets/sheet61.xml"/><Relationship Id="rId70" Type="http://schemas.openxmlformats.org/officeDocument/2006/relationships/worksheet" Target="worksheets/sheet69.xml"/><Relationship Id="rId75" Type="http://schemas.openxmlformats.org/officeDocument/2006/relationships/worksheet" Target="worksheets/sheet74.xml"/><Relationship Id="rId83" Type="http://schemas.openxmlformats.org/officeDocument/2006/relationships/sharedStrings" Target="sharedStrings.xml"/><Relationship Id="rId1" Type="http://schemas.microsoft.com/office/2006/relationships/xlMacrosheet" Target="macrosheets/sheet1.xml"/><Relationship Id="rId6" Type="http://schemas.openxmlformats.org/officeDocument/2006/relationships/worksheet" Target="worksheets/sheet5.xml"/><Relationship Id="rId15" Type="http://schemas.openxmlformats.org/officeDocument/2006/relationships/worksheet" Target="worksheets/sheet14.xml"/><Relationship Id="rId23" Type="http://schemas.openxmlformats.org/officeDocument/2006/relationships/worksheet" Target="worksheets/sheet22.xml"/><Relationship Id="rId28" Type="http://schemas.openxmlformats.org/officeDocument/2006/relationships/worksheet" Target="worksheets/sheet27.xml"/><Relationship Id="rId36" Type="http://schemas.openxmlformats.org/officeDocument/2006/relationships/worksheet" Target="worksheets/sheet35.xml"/><Relationship Id="rId49" Type="http://schemas.openxmlformats.org/officeDocument/2006/relationships/worksheet" Target="worksheets/sheet48.xml"/><Relationship Id="rId57" Type="http://schemas.openxmlformats.org/officeDocument/2006/relationships/worksheet" Target="worksheets/sheet56.xml"/><Relationship Id="rId10" Type="http://schemas.openxmlformats.org/officeDocument/2006/relationships/worksheet" Target="worksheets/sheet9.xml"/><Relationship Id="rId31" Type="http://schemas.openxmlformats.org/officeDocument/2006/relationships/worksheet" Target="worksheets/sheet30.xml"/><Relationship Id="rId44" Type="http://schemas.openxmlformats.org/officeDocument/2006/relationships/worksheet" Target="worksheets/sheet43.xml"/><Relationship Id="rId52" Type="http://schemas.openxmlformats.org/officeDocument/2006/relationships/worksheet" Target="worksheets/sheet51.xml"/><Relationship Id="rId60" Type="http://schemas.openxmlformats.org/officeDocument/2006/relationships/worksheet" Target="worksheets/sheet59.xml"/><Relationship Id="rId65" Type="http://schemas.openxmlformats.org/officeDocument/2006/relationships/worksheet" Target="worksheets/sheet64.xml"/><Relationship Id="rId73" Type="http://schemas.openxmlformats.org/officeDocument/2006/relationships/worksheet" Target="worksheets/sheet72.xml"/><Relationship Id="rId78" Type="http://schemas.openxmlformats.org/officeDocument/2006/relationships/worksheet" Target="worksheets/sheet77.xml"/><Relationship Id="rId8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299197</xdr:colOff>
      <xdr:row>1</xdr:row>
      <xdr:rowOff>35299</xdr:rowOff>
    </xdr:to>
    <xdr:pic>
      <xdr:nvPicPr>
        <xdr:cNvPr id="2" name="3 Imagen" descr="DSC00447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91147" cy="5235949"/>
        </a:xfrm>
        <a:prstGeom prst="rect">
          <a:avLst/>
        </a:prstGeom>
      </xdr:spPr>
    </xdr:pic>
    <xdr:clientData/>
  </xdr:twoCellAnchor>
</xdr:wsDr>
</file>

<file path=xl/macro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macrosheets/sheet1.xml><?xml version="1.0" encoding="utf-8"?>
<xm:macrosheet xmlns="http://schemas.openxmlformats.org/spreadsheetml/2006/main" xmlns:xm="http://schemas.microsoft.com/office/excel/2006/main" xmlns:r="http://schemas.openxmlformats.org/officeDocument/2006/relationships">
  <dimension ref="A1"/>
  <sheetViews>
    <sheetView showFormulas="1" tabSelected="1" workbookViewId="0"/>
  </sheetViews>
  <sheetFormatPr baseColWidth="10" defaultRowHeight="15"/>
  <cols>
    <col min="1" max="1" width="88.42578125" style="5" customWidth="1"/>
    <col min="2" max="16384" width="11.42578125" style="5"/>
  </cols>
  <sheetData>
    <row r="1" ht="409.5" customHeight="1"/>
  </sheetData>
  <sheetProtection password="ABD7" sheet="1" objects="1" scenarios="1"/>
  <customSheetViews>
    <customSheetView guid="{510A0421-FD44-4C54-BB3B-149EBF82B477}" showFormulas="1" topLeftCell="B6">
      <selection activeCell="B19" sqref="B19"/>
      <pageMargins left="0.7" right="0.7" top="0.75" bottom="0.75" header="0.3" footer="0.3"/>
      <pageSetup orientation="portrait" horizontalDpi="4294967293" verticalDpi="0" r:id="rId1"/>
    </customSheetView>
  </customSheetViews>
  <pageMargins left="0.7" right="0.7" top="0.75" bottom="0.75" header="0.3" footer="0.3"/>
  <pageSetup orientation="portrait" horizontalDpi="4294967293" verticalDpi="0" r:id="rId2"/>
  <drawing r:id="rId3"/>
  <legacyDrawing r:id="rId4"/>
</xm:macroshee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ODULO%20DE%20INVENTARIOS%20ACTIVOS.xlsm" TargetMode="External"/><Relationship Id="rId1" Type="http://schemas.openxmlformats.org/officeDocument/2006/relationships/printerSettings" Target="../printerSettings/printerSettings3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printerSettings" Target="../printerSettings/printerSettings60.bin"/><Relationship Id="rId1" Type="http://schemas.openxmlformats.org/officeDocument/2006/relationships/printerSettings" Target="../printerSettings/printerSettings5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63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printerSettings" Target="../printerSettings/printerSettings70.bin"/><Relationship Id="rId1" Type="http://schemas.openxmlformats.org/officeDocument/2006/relationships/printerSettings" Target="../printerSettings/printerSettings69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printerSettings" Target="../printerSettings/printerSettings76.bin"/><Relationship Id="rId1" Type="http://schemas.openxmlformats.org/officeDocument/2006/relationships/printerSettings" Target="../printerSettings/printerSettings75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printerSettings" Target="../printerSettings/printerSettings78.bin"/><Relationship Id="rId1" Type="http://schemas.openxmlformats.org/officeDocument/2006/relationships/printerSettings" Target="../printerSettings/printerSettings77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printerSettings" Target="../printerSettings/printerSettings84.bin"/><Relationship Id="rId1" Type="http://schemas.openxmlformats.org/officeDocument/2006/relationships/printerSettings" Target="../printerSettings/printerSettings83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printerSettings" Target="../printerSettings/printerSettings88.bin"/><Relationship Id="rId1" Type="http://schemas.openxmlformats.org/officeDocument/2006/relationships/printerSettings" Target="../printerSettings/printerSettings87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printerSettings" Target="../printerSettings/printerSettings90.bin"/><Relationship Id="rId1" Type="http://schemas.openxmlformats.org/officeDocument/2006/relationships/printerSettings" Target="../printerSettings/printerSettings89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printerSettings" Target="../printerSettings/printerSettings94.bin"/><Relationship Id="rId1" Type="http://schemas.openxmlformats.org/officeDocument/2006/relationships/printerSettings" Target="../printerSettings/printerSettings93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printerSettings" Target="../printerSettings/printerSettings96.bin"/><Relationship Id="rId1" Type="http://schemas.openxmlformats.org/officeDocument/2006/relationships/printerSettings" Target="../printerSettings/printerSettings95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printerSettings" Target="../printerSettings/printerSettings98.bin"/><Relationship Id="rId1" Type="http://schemas.openxmlformats.org/officeDocument/2006/relationships/printerSettings" Target="../printerSettings/printerSettings97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printerSettings" Target="../printerSettings/printerSettings100.bin"/><Relationship Id="rId1" Type="http://schemas.openxmlformats.org/officeDocument/2006/relationships/printerSettings" Target="../printerSettings/printerSettings9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printerSettings" Target="../printerSettings/printerSettings102.bin"/><Relationship Id="rId1" Type="http://schemas.openxmlformats.org/officeDocument/2006/relationships/printerSettings" Target="../printerSettings/printerSettings101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printerSettings" Target="../printerSettings/printerSettings104.bin"/><Relationship Id="rId1" Type="http://schemas.openxmlformats.org/officeDocument/2006/relationships/printerSettings" Target="../printerSettings/printerSettings103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printerSettings" Target="../printerSettings/printerSettings106.bin"/><Relationship Id="rId1" Type="http://schemas.openxmlformats.org/officeDocument/2006/relationships/printerSettings" Target="../printerSettings/printerSettings105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printerSettings" Target="../printerSettings/printerSettings108.bin"/><Relationship Id="rId1" Type="http://schemas.openxmlformats.org/officeDocument/2006/relationships/printerSettings" Target="../printerSettings/printerSettings107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printerSettings" Target="../printerSettings/printerSettings110.bin"/><Relationship Id="rId1" Type="http://schemas.openxmlformats.org/officeDocument/2006/relationships/printerSettings" Target="../printerSettings/printerSettings109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printerSettings" Target="../printerSettings/printerSettings112.bin"/><Relationship Id="rId1" Type="http://schemas.openxmlformats.org/officeDocument/2006/relationships/printerSettings" Target="../printerSettings/printerSettings111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printerSettings" Target="../printerSettings/printerSettings114.bin"/><Relationship Id="rId1" Type="http://schemas.openxmlformats.org/officeDocument/2006/relationships/printerSettings" Target="../printerSettings/printerSettings113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printerSettings" Target="../printerSettings/printerSettings116.bin"/><Relationship Id="rId1" Type="http://schemas.openxmlformats.org/officeDocument/2006/relationships/printerSettings" Target="../printerSettings/printerSettings115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printerSettings" Target="../printerSettings/printerSettings118.bin"/><Relationship Id="rId1" Type="http://schemas.openxmlformats.org/officeDocument/2006/relationships/printerSettings" Target="../printerSettings/printerSettings117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printerSettings" Target="../printerSettings/printerSettings120.bin"/><Relationship Id="rId1" Type="http://schemas.openxmlformats.org/officeDocument/2006/relationships/printerSettings" Target="../printerSettings/printerSettings11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printerSettings" Target="../printerSettings/printerSettings124.bin"/><Relationship Id="rId1" Type="http://schemas.openxmlformats.org/officeDocument/2006/relationships/printerSettings" Target="../printerSettings/printerSettings123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printerSettings" Target="../printerSettings/printerSettings126.bin"/><Relationship Id="rId1" Type="http://schemas.openxmlformats.org/officeDocument/2006/relationships/printerSettings" Target="../printerSettings/printerSettings125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printerSettings" Target="../printerSettings/printerSettings128.bin"/><Relationship Id="rId1" Type="http://schemas.openxmlformats.org/officeDocument/2006/relationships/printerSettings" Target="../printerSettings/printerSettings127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printerSettings" Target="../printerSettings/printerSettings130.bin"/><Relationship Id="rId1" Type="http://schemas.openxmlformats.org/officeDocument/2006/relationships/printerSettings" Target="../printerSettings/printerSettings129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printerSettings" Target="../printerSettings/printerSettings132.bin"/><Relationship Id="rId1" Type="http://schemas.openxmlformats.org/officeDocument/2006/relationships/printerSettings" Target="../printerSettings/printerSettings131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printerSettings" Target="../printerSettings/printerSettings134.bin"/><Relationship Id="rId1" Type="http://schemas.openxmlformats.org/officeDocument/2006/relationships/printerSettings" Target="../printerSettings/printerSettings133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printerSettings" Target="../printerSettings/printerSettings136.bin"/><Relationship Id="rId1" Type="http://schemas.openxmlformats.org/officeDocument/2006/relationships/printerSettings" Target="../printerSettings/printerSettings135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9.vml"/><Relationship Id="rId2" Type="http://schemas.openxmlformats.org/officeDocument/2006/relationships/printerSettings" Target="../printerSettings/printerSettings138.bin"/><Relationship Id="rId1" Type="http://schemas.openxmlformats.org/officeDocument/2006/relationships/printerSettings" Target="../printerSettings/printerSettings137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printerSettings" Target="../printerSettings/printerSettings140.bin"/><Relationship Id="rId1" Type="http://schemas.openxmlformats.org/officeDocument/2006/relationships/printerSettings" Target="../printerSettings/printerSettings139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1.vml"/><Relationship Id="rId2" Type="http://schemas.openxmlformats.org/officeDocument/2006/relationships/printerSettings" Target="../printerSettings/printerSettings142.bin"/><Relationship Id="rId1" Type="http://schemas.openxmlformats.org/officeDocument/2006/relationships/printerSettings" Target="../printerSettings/printerSettings141.bin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2.vml"/><Relationship Id="rId2" Type="http://schemas.openxmlformats.org/officeDocument/2006/relationships/printerSettings" Target="../printerSettings/printerSettings144.bin"/><Relationship Id="rId1" Type="http://schemas.openxmlformats.org/officeDocument/2006/relationships/printerSettings" Target="../printerSettings/printerSettings143.bin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3.vml"/><Relationship Id="rId2" Type="http://schemas.openxmlformats.org/officeDocument/2006/relationships/printerSettings" Target="../printerSettings/printerSettings146.bin"/><Relationship Id="rId1" Type="http://schemas.openxmlformats.org/officeDocument/2006/relationships/printerSettings" Target="../printerSettings/printerSettings145.bin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4.vml"/><Relationship Id="rId2" Type="http://schemas.openxmlformats.org/officeDocument/2006/relationships/printerSettings" Target="../printerSettings/printerSettings148.bin"/><Relationship Id="rId1" Type="http://schemas.openxmlformats.org/officeDocument/2006/relationships/printerSettings" Target="../printerSettings/printerSettings147.bin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5.vml"/><Relationship Id="rId2" Type="http://schemas.openxmlformats.org/officeDocument/2006/relationships/printerSettings" Target="../printerSettings/printerSettings150.bin"/><Relationship Id="rId1" Type="http://schemas.openxmlformats.org/officeDocument/2006/relationships/printerSettings" Target="../printerSettings/printerSettings149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6.vml"/><Relationship Id="rId2" Type="http://schemas.openxmlformats.org/officeDocument/2006/relationships/printerSettings" Target="../printerSettings/printerSettings152.bin"/><Relationship Id="rId1" Type="http://schemas.openxmlformats.org/officeDocument/2006/relationships/printerSettings" Target="../printerSettings/printerSettings151.bin"/></Relationships>
</file>

<file path=xl/worksheets/_rels/sheet7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7.vml"/><Relationship Id="rId2" Type="http://schemas.openxmlformats.org/officeDocument/2006/relationships/printerSettings" Target="../printerSettings/printerSettings154.bin"/><Relationship Id="rId1" Type="http://schemas.openxmlformats.org/officeDocument/2006/relationships/printerSettings" Target="../printerSettings/printerSettings153.bin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8.vml"/><Relationship Id="rId2" Type="http://schemas.openxmlformats.org/officeDocument/2006/relationships/printerSettings" Target="../printerSettings/printerSettings156.bin"/><Relationship Id="rId1" Type="http://schemas.openxmlformats.org/officeDocument/2006/relationships/printerSettings" Target="../printerSettings/printerSettings155.bin"/></Relationships>
</file>

<file path=xl/worksheets/_rels/sheet7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9.vml"/><Relationship Id="rId2" Type="http://schemas.openxmlformats.org/officeDocument/2006/relationships/printerSettings" Target="../printerSettings/printerSettings158.bin"/><Relationship Id="rId1" Type="http://schemas.openxmlformats.org/officeDocument/2006/relationships/printerSettings" Target="../printerSettings/printerSettings157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80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tabColor rgb="FF00B0F0"/>
  </sheetPr>
  <dimension ref="A1:M62"/>
  <sheetViews>
    <sheetView workbookViewId="0">
      <selection activeCell="A3" sqref="A3:M3"/>
    </sheetView>
  </sheetViews>
  <sheetFormatPr baseColWidth="10" defaultRowHeight="15"/>
  <cols>
    <col min="1" max="4" width="11.42578125" style="68"/>
    <col min="5" max="5" width="32.7109375" style="68" customWidth="1"/>
    <col min="6" max="7" width="11.42578125" style="68"/>
    <col min="8" max="8" width="22.28515625" style="68" customWidth="1"/>
    <col min="9" max="16384" width="11.42578125" style="68"/>
  </cols>
  <sheetData>
    <row r="1" spans="1:13" ht="27">
      <c r="A1" s="167" t="s">
        <v>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</row>
    <row r="3" spans="1:13" ht="19.5">
      <c r="A3" s="168" t="s">
        <v>112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</row>
    <row r="8" spans="1:13" ht="15.75" thickBot="1"/>
    <row r="9" spans="1:13" ht="19.5" thickTop="1" thickBot="1">
      <c r="D9" s="69" t="s">
        <v>110</v>
      </c>
      <c r="E9" s="69" t="s">
        <v>111</v>
      </c>
      <c r="F9" s="70"/>
    </row>
    <row r="10" spans="1:13" ht="16.5" thickTop="1" thickBot="1">
      <c r="D10" s="71" t="s">
        <v>120</v>
      </c>
      <c r="E10" s="72" t="s">
        <v>175</v>
      </c>
    </row>
    <row r="11" spans="1:13" ht="16.5" thickTop="1" thickBot="1">
      <c r="D11" s="71" t="s">
        <v>121</v>
      </c>
      <c r="E11" s="149" t="s">
        <v>176</v>
      </c>
    </row>
    <row r="12" spans="1:13" ht="16.5" thickTop="1" thickBot="1">
      <c r="D12" s="71" t="s">
        <v>122</v>
      </c>
      <c r="E12" s="72" t="s">
        <v>177</v>
      </c>
      <c r="F12" s="73"/>
    </row>
    <row r="13" spans="1:13" ht="16.5" thickTop="1" thickBot="1">
      <c r="D13" s="71" t="s">
        <v>123</v>
      </c>
      <c r="E13" s="72" t="s">
        <v>178</v>
      </c>
    </row>
    <row r="14" spans="1:13" ht="16.5" thickTop="1" thickBot="1">
      <c r="D14" s="71" t="s">
        <v>124</v>
      </c>
      <c r="E14" s="72" t="s">
        <v>179</v>
      </c>
    </row>
    <row r="15" spans="1:13" ht="16.5" thickTop="1" thickBot="1">
      <c r="D15" s="71" t="s">
        <v>125</v>
      </c>
      <c r="E15" s="72" t="s">
        <v>180</v>
      </c>
    </row>
    <row r="16" spans="1:13" ht="16.5" thickTop="1" thickBot="1">
      <c r="D16" s="71" t="s">
        <v>126</v>
      </c>
      <c r="E16" s="72" t="s">
        <v>181</v>
      </c>
    </row>
    <row r="17" spans="4:5" ht="16.5" thickTop="1" thickBot="1">
      <c r="D17" s="71" t="s">
        <v>127</v>
      </c>
      <c r="E17" s="72" t="s">
        <v>182</v>
      </c>
    </row>
    <row r="18" spans="4:5" ht="16.5" thickTop="1" thickBot="1">
      <c r="D18" s="71" t="s">
        <v>128</v>
      </c>
      <c r="E18" s="72" t="s">
        <v>183</v>
      </c>
    </row>
    <row r="19" spans="4:5" ht="16.5" thickTop="1" thickBot="1">
      <c r="D19" s="71" t="s">
        <v>129</v>
      </c>
      <c r="E19" s="72" t="s">
        <v>184</v>
      </c>
    </row>
    <row r="20" spans="4:5" ht="16.5" thickTop="1" thickBot="1">
      <c r="D20" s="71" t="s">
        <v>130</v>
      </c>
      <c r="E20" s="72" t="s">
        <v>185</v>
      </c>
    </row>
    <row r="21" spans="4:5" ht="16.5" thickTop="1" thickBot="1">
      <c r="D21" s="71" t="s">
        <v>131</v>
      </c>
      <c r="E21" s="72" t="s">
        <v>186</v>
      </c>
    </row>
    <row r="22" spans="4:5" ht="16.5" thickTop="1" thickBot="1">
      <c r="D22" s="71" t="s">
        <v>132</v>
      </c>
      <c r="E22" s="72" t="s">
        <v>187</v>
      </c>
    </row>
    <row r="23" spans="4:5" ht="16.5" thickTop="1" thickBot="1">
      <c r="D23" s="71" t="s">
        <v>133</v>
      </c>
      <c r="E23" s="72" t="s">
        <v>188</v>
      </c>
    </row>
    <row r="24" spans="4:5" ht="16.5" thickTop="1" thickBot="1">
      <c r="D24" s="71" t="s">
        <v>134</v>
      </c>
      <c r="E24" s="72" t="s">
        <v>189</v>
      </c>
    </row>
    <row r="25" spans="4:5" ht="16.5" thickTop="1" thickBot="1">
      <c r="D25" s="71" t="s">
        <v>135</v>
      </c>
      <c r="E25" s="72" t="s">
        <v>190</v>
      </c>
    </row>
    <row r="26" spans="4:5" ht="16.5" thickTop="1" thickBot="1">
      <c r="D26" s="71" t="s">
        <v>136</v>
      </c>
      <c r="E26" s="74" t="s">
        <v>191</v>
      </c>
    </row>
    <row r="27" spans="4:5" ht="16.5" thickTop="1" thickBot="1">
      <c r="D27" s="71" t="s">
        <v>137</v>
      </c>
      <c r="E27" s="72" t="s">
        <v>192</v>
      </c>
    </row>
    <row r="28" spans="4:5" ht="16.5" thickTop="1" thickBot="1">
      <c r="D28" s="71" t="s">
        <v>138</v>
      </c>
      <c r="E28" s="72" t="s">
        <v>193</v>
      </c>
    </row>
    <row r="29" spans="4:5" ht="16.5" thickTop="1" thickBot="1">
      <c r="D29" s="71" t="s">
        <v>139</v>
      </c>
      <c r="E29" s="72" t="s">
        <v>194</v>
      </c>
    </row>
    <row r="30" spans="4:5" ht="16.5" thickTop="1" thickBot="1">
      <c r="D30" s="71" t="s">
        <v>140</v>
      </c>
      <c r="E30" s="72" t="s">
        <v>195</v>
      </c>
    </row>
    <row r="31" spans="4:5" ht="16.5" thickTop="1" thickBot="1">
      <c r="D31" s="71" t="s">
        <v>141</v>
      </c>
      <c r="E31" s="72" t="s">
        <v>196</v>
      </c>
    </row>
    <row r="32" spans="4:5" ht="16.5" thickTop="1" thickBot="1">
      <c r="D32" s="71" t="s">
        <v>142</v>
      </c>
      <c r="E32" s="72" t="s">
        <v>197</v>
      </c>
    </row>
    <row r="33" spans="4:6" ht="16.5" thickTop="1" thickBot="1">
      <c r="D33" s="71" t="s">
        <v>143</v>
      </c>
      <c r="E33" s="72" t="s">
        <v>202</v>
      </c>
    </row>
    <row r="34" spans="4:6" ht="16.5" thickTop="1" thickBot="1">
      <c r="D34" s="71" t="s">
        <v>144</v>
      </c>
      <c r="E34" s="74" t="s">
        <v>198</v>
      </c>
    </row>
    <row r="35" spans="4:6" ht="16.5" thickTop="1" thickBot="1">
      <c r="D35" s="71" t="s">
        <v>145</v>
      </c>
      <c r="E35" s="72" t="s">
        <v>199</v>
      </c>
    </row>
    <row r="36" spans="4:6" ht="16.5" thickTop="1" thickBot="1">
      <c r="D36" s="71" t="s">
        <v>146</v>
      </c>
      <c r="E36" s="72" t="s">
        <v>200</v>
      </c>
    </row>
    <row r="37" spans="4:6" ht="16.5" thickTop="1" thickBot="1">
      <c r="D37" s="71" t="s">
        <v>147</v>
      </c>
      <c r="E37" s="72" t="s">
        <v>201</v>
      </c>
      <c r="F37" s="75"/>
    </row>
    <row r="38" spans="4:6" ht="16.5" thickTop="1" thickBot="1">
      <c r="D38" s="71" t="s">
        <v>148</v>
      </c>
      <c r="E38" s="72" t="s">
        <v>203</v>
      </c>
    </row>
    <row r="39" spans="4:6" ht="16.5" thickTop="1" thickBot="1">
      <c r="D39" s="71" t="s">
        <v>149</v>
      </c>
      <c r="E39" s="72" t="s">
        <v>204</v>
      </c>
    </row>
    <row r="40" spans="4:6" ht="16.5" thickTop="1" thickBot="1">
      <c r="D40" s="71" t="s">
        <v>150</v>
      </c>
      <c r="E40" s="72" t="s">
        <v>205</v>
      </c>
    </row>
    <row r="41" spans="4:6" ht="16.5" thickTop="1" thickBot="1">
      <c r="D41" s="71" t="s">
        <v>151</v>
      </c>
      <c r="E41" s="72" t="s">
        <v>206</v>
      </c>
    </row>
    <row r="42" spans="4:6" ht="16.5" thickTop="1" thickBot="1">
      <c r="D42" s="71" t="s">
        <v>152</v>
      </c>
      <c r="E42" s="72" t="s">
        <v>224</v>
      </c>
    </row>
    <row r="43" spans="4:6" ht="16.5" thickTop="1" thickBot="1">
      <c r="D43" s="71" t="s">
        <v>153</v>
      </c>
      <c r="E43" s="72" t="s">
        <v>208</v>
      </c>
    </row>
    <row r="44" spans="4:6" ht="16.5" thickTop="1" thickBot="1">
      <c r="D44" s="71" t="s">
        <v>154</v>
      </c>
      <c r="E44" s="72" t="s">
        <v>210</v>
      </c>
    </row>
    <row r="45" spans="4:6" ht="16.5" thickTop="1" thickBot="1">
      <c r="D45" s="71" t="s">
        <v>155</v>
      </c>
      <c r="E45" s="72" t="s">
        <v>209</v>
      </c>
    </row>
    <row r="46" spans="4:6" ht="16.5" thickTop="1" thickBot="1">
      <c r="D46" s="71" t="s">
        <v>156</v>
      </c>
      <c r="E46" s="72" t="s">
        <v>211</v>
      </c>
    </row>
    <row r="47" spans="4:6" ht="16.5" thickTop="1" thickBot="1">
      <c r="D47" s="71" t="s">
        <v>157</v>
      </c>
      <c r="E47" s="72" t="s">
        <v>212</v>
      </c>
    </row>
    <row r="48" spans="4:6" ht="16.5" thickTop="1" thickBot="1">
      <c r="D48" s="71" t="s">
        <v>158</v>
      </c>
      <c r="E48" s="72" t="s">
        <v>213</v>
      </c>
    </row>
    <row r="49" spans="4:6" ht="16.5" thickTop="1" thickBot="1">
      <c r="D49" s="71" t="s">
        <v>159</v>
      </c>
      <c r="E49" s="72" t="s">
        <v>214</v>
      </c>
    </row>
    <row r="50" spans="4:6" ht="16.5" thickTop="1" thickBot="1">
      <c r="D50" s="71" t="s">
        <v>160</v>
      </c>
      <c r="E50" s="72" t="s">
        <v>215</v>
      </c>
    </row>
    <row r="51" spans="4:6" ht="16.5" thickTop="1" thickBot="1">
      <c r="D51" s="71" t="s">
        <v>161</v>
      </c>
      <c r="E51" s="72" t="s">
        <v>216</v>
      </c>
      <c r="F51" s="76"/>
    </row>
    <row r="52" spans="4:6" ht="16.5" thickTop="1" thickBot="1">
      <c r="D52" s="71" t="s">
        <v>162</v>
      </c>
      <c r="E52" s="72" t="s">
        <v>217</v>
      </c>
      <c r="F52" s="76"/>
    </row>
    <row r="53" spans="4:6" ht="16.5" thickTop="1" thickBot="1">
      <c r="D53" s="71" t="s">
        <v>163</v>
      </c>
      <c r="E53" s="72" t="s">
        <v>218</v>
      </c>
      <c r="F53" s="76"/>
    </row>
    <row r="54" spans="4:6" ht="16.5" thickTop="1" thickBot="1">
      <c r="D54" s="71" t="s">
        <v>164</v>
      </c>
      <c r="E54" s="72" t="s">
        <v>219</v>
      </c>
      <c r="F54" s="76"/>
    </row>
    <row r="55" spans="4:6" ht="16.5" thickTop="1" thickBot="1">
      <c r="D55" s="71" t="s">
        <v>165</v>
      </c>
      <c r="E55" s="74" t="s">
        <v>220</v>
      </c>
      <c r="F55" s="76"/>
    </row>
    <row r="56" spans="4:6" ht="16.5" thickTop="1" thickBot="1">
      <c r="D56" s="71" t="s">
        <v>166</v>
      </c>
      <c r="E56" s="72" t="s">
        <v>221</v>
      </c>
      <c r="F56" s="77"/>
    </row>
    <row r="57" spans="4:6" ht="16.5" thickTop="1" thickBot="1">
      <c r="D57" s="71" t="s">
        <v>167</v>
      </c>
      <c r="E57" s="72" t="s">
        <v>222</v>
      </c>
      <c r="F57" s="78"/>
    </row>
    <row r="58" spans="4:6" ht="16.5" thickTop="1" thickBot="1">
      <c r="D58" s="71" t="s">
        <v>168</v>
      </c>
      <c r="E58" s="72" t="s">
        <v>207</v>
      </c>
    </row>
    <row r="59" spans="4:6" ht="16.5" thickTop="1" thickBot="1">
      <c r="D59" s="71" t="s">
        <v>169</v>
      </c>
      <c r="E59" s="72" t="s">
        <v>225</v>
      </c>
    </row>
    <row r="60" spans="4:6" ht="16.5" thickTop="1" thickBot="1">
      <c r="D60" s="71" t="s">
        <v>170</v>
      </c>
      <c r="E60" s="72" t="s">
        <v>226</v>
      </c>
    </row>
    <row r="61" spans="4:6" ht="16.5" thickTop="1" thickBot="1">
      <c r="D61" s="71" t="s">
        <v>171</v>
      </c>
      <c r="E61" s="72" t="s">
        <v>113</v>
      </c>
    </row>
    <row r="62" spans="4:6" ht="15.75" thickTop="1"/>
  </sheetData>
  <sheetProtection autoFilter="0"/>
  <protectedRanges>
    <protectedRange sqref="D10:E61" name="Rango1"/>
  </protectedRanges>
  <autoFilter ref="D9:E61">
    <filterColumn colId="1"/>
  </autoFilter>
  <customSheetViews>
    <customSheetView guid="{510A0421-FD44-4C54-BB3B-149EBF82B477}" showAutoFilter="1">
      <selection activeCell="E10" sqref="E10"/>
      <pageMargins left="0.7" right="0.7" top="0.75" bottom="0.75" header="0.3" footer="0.3"/>
      <pageSetup orientation="portrait" horizontalDpi="4294967293" verticalDpi="0" r:id="rId1"/>
      <autoFilter ref="D9:E62">
        <filterColumn colId="1"/>
      </autoFilter>
    </customSheetView>
  </customSheetViews>
  <mergeCells count="2">
    <mergeCell ref="A1:M1"/>
    <mergeCell ref="A3:M3"/>
  </mergeCells>
  <hyperlinks>
    <hyperlink ref="E50" location="'M41'!A1" display="#'M41'!A1"/>
    <hyperlink ref="E51" location="'M42'!A1" display="#'M42'!A1"/>
    <hyperlink ref="E52" location="'M43'!A1" display="#'M43'!A1"/>
    <hyperlink ref="E53" location="'M44'!A1" display="#'M44'!A1"/>
    <hyperlink ref="E54" location="'M45'!A1" display="#'M45'!A1"/>
    <hyperlink ref="E55" location="'M46'!A1" display="#'M46'!A1"/>
    <hyperlink ref="E56" location="'M47'!A1" display="#'M47'!A1"/>
    <hyperlink ref="E57" location="'M48'!A1" display="#'M48'!A1"/>
    <hyperlink ref="E58" location="'M49'!A1" display="#'M49'!A1"/>
    <hyperlink ref="E59" location="'M50'!A1" display="#'M50'!A1"/>
    <hyperlink ref="E60" location="'M52'!A1" display="#'M52'!A1"/>
    <hyperlink ref="E49" location="'M40'!A1" display="#'M40'!A1"/>
    <hyperlink ref="E10" location="'M1'!A1" display="#'M1'!A1"/>
    <hyperlink ref="E61" location="'M53'!A1" display="#'M53'!A1"/>
    <hyperlink ref="E12" location="'M3'!A1" display="#'M3'!A1"/>
    <hyperlink ref="E13" location="'M4'!A1" display="#'M4'!A1"/>
    <hyperlink ref="E14" location="'M5'!A1" display="#'M5'!A1"/>
    <hyperlink ref="E15" location="'M6'!A1" display="#'M6'!A1"/>
    <hyperlink ref="E16" location="'M7'!A1" display="#'M7'!A1"/>
    <hyperlink ref="E17" location="'M8'!A1" display="#'M8'!A1"/>
    <hyperlink ref="E18" location="'M9'!A1" display="#'M9'!A1"/>
    <hyperlink ref="E19" location="'M10'!A1" display="#'M10'!A1"/>
    <hyperlink ref="E20" location="'M11'!A1" display="#'M11'!A1"/>
    <hyperlink ref="E21" location="'M12'!A1" display="#'M12'!A1"/>
    <hyperlink ref="E22" location="'M13'!A1" display="#'M13'!A1"/>
    <hyperlink ref="E23" location="'M14'!A1" display="#'M14'!A1"/>
    <hyperlink ref="E24" location="'M15'!A1" display="#'M15'!A1"/>
    <hyperlink ref="E25" location="'M16'!A1" display="#'M16'!A1"/>
    <hyperlink ref="E26" location="'M17'!A1" display="#'M17'!A1"/>
    <hyperlink ref="E27" location="'M18'!A1" display="#'M18'!A1"/>
    <hyperlink ref="E28" location="'M19'!A1" display="#'M19'!A1"/>
    <hyperlink ref="E29" location="'M20'!A1" display="#'M20'!A1"/>
    <hyperlink ref="E30" location="'M21'!A1" display="#'M21'!A1"/>
    <hyperlink ref="E31" location="'M22'!A1" display="#'M22'!A1"/>
    <hyperlink ref="E32" location="'M23'!A1" display="#'M23'!A1"/>
    <hyperlink ref="E33" location="'M24'!A1" display="#'M24'!A1"/>
    <hyperlink ref="E34" location="'M25'!A1" display="#'M25'!A1"/>
    <hyperlink ref="E35" location="'M26'!A1" display="#'M26'!A1"/>
    <hyperlink ref="E36" location="'M27'!A1" display="#'M27'!A1"/>
    <hyperlink ref="E37" location="'M28'!A1" display="#'M28'!A1"/>
    <hyperlink ref="E38" location="'M29'!A1" display="#'M29'!A1"/>
    <hyperlink ref="E39" location="'M30'!A1" display="#'M30'!A1"/>
    <hyperlink ref="E40" location="'M31'!A1" display="#'M31'!A1"/>
    <hyperlink ref="E41" location="'M32'!A1" display="#'M32'!A1"/>
    <hyperlink ref="E42" location="'M33'!A1" display="#'M33'!A1"/>
    <hyperlink ref="E43" location="'M34'!A1" display="#'M34'!A1"/>
    <hyperlink ref="E44" location="'M35'!A1" display="#'M35'!A1"/>
    <hyperlink ref="E45" location="'M36'!A1" display="#'M36'!A1"/>
    <hyperlink ref="E46" location="'M37'!A1" display="#'M37'!A1"/>
    <hyperlink ref="E47" location="'M38'!A1" display="#'M38'!A1"/>
    <hyperlink ref="E48" location="'M39'!A1" display="#'M39'!A1"/>
    <hyperlink ref="E11" r:id="rId2" location="'M2'!A1" display="#'M2'!A1"/>
  </hyperlinks>
  <pageMargins left="0.7" right="0.7" top="0.75" bottom="0.75" header="0.3" footer="0.3"/>
  <pageSetup orientation="portrait" horizontalDpi="4294967293" verticalDpi="0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70">
    <tabColor rgb="FFFF0000"/>
    <pageSetUpPr fitToPage="1"/>
  </sheetPr>
  <dimension ref="A1:M13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9" t="s">
        <v>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1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72" t="s">
        <v>3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4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MATERIALES'!E10</f>
        <v>COCINAS INDUSTRIALES GRANDES</v>
      </c>
      <c r="C5" s="89"/>
      <c r="D5" s="89"/>
      <c r="E5" s="90" t="s">
        <v>13</v>
      </c>
      <c r="F5" s="91"/>
      <c r="G5" s="89" t="s">
        <v>174</v>
      </c>
      <c r="H5" s="92"/>
      <c r="I5" s="90" t="s">
        <v>114</v>
      </c>
      <c r="J5" s="89" t="str">
        <f>'MATERIA PRIMA Y MATERIALES'!D10</f>
        <v>1.1.04.01</v>
      </c>
      <c r="K5" s="92"/>
      <c r="L5" s="92"/>
      <c r="M5" s="93"/>
    </row>
    <row r="6" spans="1:13">
      <c r="A6" s="94"/>
      <c r="B6" s="95"/>
      <c r="C6" s="95"/>
      <c r="D6" s="95"/>
      <c r="E6" s="96" t="s">
        <v>105</v>
      </c>
      <c r="F6" s="97"/>
      <c r="G6" s="175">
        <f ca="1">NOW()</f>
        <v>40339.711934606479</v>
      </c>
      <c r="H6" s="175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76" t="s">
        <v>0</v>
      </c>
      <c r="B8" s="178" t="s">
        <v>106</v>
      </c>
      <c r="C8" s="176" t="s">
        <v>1</v>
      </c>
      <c r="D8" s="176"/>
      <c r="E8" s="176"/>
      <c r="F8" s="176"/>
      <c r="G8" s="176"/>
      <c r="H8" s="176"/>
      <c r="I8" s="176"/>
      <c r="J8" s="176" t="s">
        <v>4</v>
      </c>
      <c r="K8" s="176"/>
      <c r="L8" s="176"/>
      <c r="M8" s="176" t="s">
        <v>2</v>
      </c>
    </row>
    <row r="9" spans="1:13" ht="17.25" thickTop="1" thickBot="1">
      <c r="A9" s="177"/>
      <c r="B9" s="179"/>
      <c r="C9" s="177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7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>
        <v>3</v>
      </c>
      <c r="K10" s="108">
        <v>180</v>
      </c>
      <c r="L10" s="108">
        <v>540</v>
      </c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s="110" customFormat="1" ht="17.25" thickTop="1" thickBot="1">
      <c r="A12" s="102">
        <v>40210</v>
      </c>
      <c r="B12" s="103"/>
      <c r="C12" s="103" t="s">
        <v>223</v>
      </c>
      <c r="D12" s="104">
        <v>3</v>
      </c>
      <c r="E12" s="105">
        <v>180</v>
      </c>
      <c r="F12" s="106">
        <f>$D$12*$E$12</f>
        <v>540</v>
      </c>
      <c r="G12" s="104"/>
      <c r="H12" s="106"/>
      <c r="I12" s="106"/>
      <c r="J12" s="107">
        <f>J13+D12</f>
        <v>3</v>
      </c>
      <c r="K12" s="108">
        <f>$L$12/$J$12</f>
        <v>180</v>
      </c>
      <c r="L12" s="108">
        <f>L13+F12</f>
        <v>540</v>
      </c>
      <c r="M12" s="109"/>
    </row>
    <row r="13" spans="1:13" ht="15.75" thickTop="1"/>
  </sheetData>
  <sheetProtection password="ABD7" sheet="1" objects="1" scenarios="1" insertRows="0" deleteRows="0"/>
  <protectedRanges>
    <protectedRange sqref="A10:XFD12" name="Rango1"/>
  </protectedRanges>
  <customSheetViews>
    <customSheetView guid="{510A0421-FD44-4C54-BB3B-149EBF82B477}" fitToPage="1">
      <selection activeCell="C11" sqref="C11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4">
    <tabColor rgb="FFFF0000"/>
    <pageSetUpPr fitToPage="1"/>
  </sheetPr>
  <dimension ref="A1:M18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9" t="s">
        <v>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1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72" t="s">
        <v>3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4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MATERIALES'!E11</f>
        <v>COCINAS INDUSTRIALES  PEQUEÑAS</v>
      </c>
      <c r="C5" s="89"/>
      <c r="D5" s="89"/>
      <c r="E5" s="90" t="s">
        <v>13</v>
      </c>
      <c r="F5" s="91"/>
      <c r="G5" s="89" t="str">
        <f>'M1'!$G$5</f>
        <v>UNIDADES</v>
      </c>
      <c r="H5" s="92"/>
      <c r="I5" s="90" t="s">
        <v>114</v>
      </c>
      <c r="J5" s="89" t="str">
        <f>'MATERIA PRIMA Y MATERIALES'!D11</f>
        <v>1.1.04.02</v>
      </c>
      <c r="K5" s="92"/>
      <c r="L5" s="92"/>
      <c r="M5" s="93"/>
    </row>
    <row r="6" spans="1:13">
      <c r="A6" s="94"/>
      <c r="B6" s="95"/>
      <c r="C6" s="95"/>
      <c r="D6" s="95"/>
      <c r="E6" s="96" t="s">
        <v>105</v>
      </c>
      <c r="F6" s="97"/>
      <c r="G6" s="175">
        <f ca="1">NOW()</f>
        <v>40339.711934606479</v>
      </c>
      <c r="H6" s="175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76" t="s">
        <v>0</v>
      </c>
      <c r="B8" s="178" t="s">
        <v>106</v>
      </c>
      <c r="C8" s="176" t="s">
        <v>1</v>
      </c>
      <c r="D8" s="176"/>
      <c r="E8" s="176"/>
      <c r="F8" s="176"/>
      <c r="G8" s="176"/>
      <c r="H8" s="176"/>
      <c r="I8" s="176"/>
      <c r="J8" s="176" t="s">
        <v>4</v>
      </c>
      <c r="K8" s="176"/>
      <c r="L8" s="176"/>
      <c r="M8" s="176" t="s">
        <v>2</v>
      </c>
    </row>
    <row r="9" spans="1:13" ht="17.25" thickTop="1" thickBot="1">
      <c r="A9" s="177"/>
      <c r="B9" s="179"/>
      <c r="C9" s="177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7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>
        <v>2</v>
      </c>
      <c r="K10" s="108">
        <v>90</v>
      </c>
      <c r="L10" s="108">
        <v>180</v>
      </c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s="110" customFormat="1" ht="17.25" thickTop="1" thickBot="1">
      <c r="A12" s="102">
        <v>40210</v>
      </c>
      <c r="B12" s="103"/>
      <c r="C12" s="103" t="s">
        <v>223</v>
      </c>
      <c r="D12" s="104">
        <v>2</v>
      </c>
      <c r="E12" s="105">
        <v>90</v>
      </c>
      <c r="F12" s="106">
        <f>$D$12*$E$12</f>
        <v>180</v>
      </c>
      <c r="G12" s="104"/>
      <c r="H12" s="106"/>
      <c r="I12" s="106"/>
      <c r="J12" s="107">
        <f>J13+D12</f>
        <v>2</v>
      </c>
      <c r="K12" s="108">
        <f>$L$12/$J$12</f>
        <v>90</v>
      </c>
      <c r="L12" s="108">
        <f>L13+F12</f>
        <v>180</v>
      </c>
      <c r="M12" s="109"/>
    </row>
    <row r="13" spans="1:13" ht="18.75" thickTop="1">
      <c r="A13" s="112"/>
      <c r="B13" s="112"/>
      <c r="C13" s="113"/>
      <c r="D13" s="114"/>
      <c r="E13" s="115"/>
      <c r="F13" s="115"/>
      <c r="G13" s="114"/>
      <c r="H13" s="115"/>
      <c r="I13" s="115"/>
      <c r="J13" s="114"/>
      <c r="K13" s="115"/>
      <c r="L13" s="115"/>
      <c r="M13" s="99"/>
    </row>
    <row r="14" spans="1:13" ht="18">
      <c r="A14" s="112"/>
      <c r="B14" s="112"/>
      <c r="L14" s="115"/>
      <c r="M14" s="99"/>
    </row>
    <row r="15" spans="1:13">
      <c r="E15" s="79"/>
      <c r="F15" s="79"/>
      <c r="H15" s="79"/>
      <c r="I15" s="79"/>
      <c r="K15" s="79"/>
    </row>
    <row r="16" spans="1:13">
      <c r="E16" s="79"/>
      <c r="F16" s="79"/>
      <c r="H16" s="79"/>
      <c r="I16" s="79"/>
      <c r="K16" s="79"/>
    </row>
    <row r="17" spans="5:11">
      <c r="E17" s="79"/>
      <c r="F17" s="79"/>
      <c r="H17" s="79"/>
      <c r="I17" s="79"/>
      <c r="K17" s="79"/>
    </row>
    <row r="18" spans="5:11">
      <c r="E18" s="79"/>
      <c r="F18" s="79"/>
      <c r="H18" s="79"/>
      <c r="I18" s="79"/>
      <c r="K18" s="79"/>
    </row>
  </sheetData>
  <sheetProtection password="ABD7" sheet="1" objects="1" scenarios="1" insertRows="0" deleteRows="0"/>
  <protectedRanges>
    <protectedRange sqref="A10:XFD12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84">
    <tabColor rgb="FFFF0000"/>
    <pageSetUpPr fitToPage="1"/>
  </sheetPr>
  <dimension ref="A1:M16"/>
  <sheetViews>
    <sheetView workbookViewId="0">
      <pane ySplit="9" topLeftCell="A10" activePane="bottomLeft" state="frozen"/>
      <selection pane="bottomLeft"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9" t="s">
        <v>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1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72" t="s">
        <v>3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4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MATERIALES'!E12</f>
        <v>REFRIGERADORA 13 PIES</v>
      </c>
      <c r="C5" s="89"/>
      <c r="D5" s="89"/>
      <c r="E5" s="90" t="s">
        <v>13</v>
      </c>
      <c r="F5" s="91"/>
      <c r="G5" s="89" t="str">
        <f>'M1'!$G$5</f>
        <v>UNIDADES</v>
      </c>
      <c r="H5" s="92"/>
      <c r="I5" s="90" t="s">
        <v>114</v>
      </c>
      <c r="J5" s="89" t="str">
        <f>'MATERIA PRIMA Y MATERIALES'!D12</f>
        <v>1.1.04.03</v>
      </c>
      <c r="K5" s="92"/>
      <c r="L5" s="92"/>
      <c r="M5" s="93"/>
    </row>
    <row r="6" spans="1:13">
      <c r="A6" s="94"/>
      <c r="B6" s="95"/>
      <c r="C6" s="95"/>
      <c r="D6" s="95"/>
      <c r="E6" s="96" t="s">
        <v>105</v>
      </c>
      <c r="F6" s="97"/>
      <c r="G6" s="175">
        <f ca="1">NOW()</f>
        <v>40339.711934606479</v>
      </c>
      <c r="H6" s="175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76" t="s">
        <v>0</v>
      </c>
      <c r="B8" s="178" t="s">
        <v>106</v>
      </c>
      <c r="C8" s="176" t="s">
        <v>1</v>
      </c>
      <c r="D8" s="176" t="s">
        <v>116</v>
      </c>
      <c r="E8" s="176"/>
      <c r="F8" s="176"/>
      <c r="G8" s="176" t="s">
        <v>117</v>
      </c>
      <c r="H8" s="176"/>
      <c r="I8" s="176"/>
      <c r="J8" s="176" t="s">
        <v>4</v>
      </c>
      <c r="K8" s="176"/>
      <c r="L8" s="176"/>
      <c r="M8" s="176" t="s">
        <v>2</v>
      </c>
    </row>
    <row r="9" spans="1:13" ht="17.25" thickTop="1" thickBot="1">
      <c r="A9" s="177"/>
      <c r="B9" s="179"/>
      <c r="C9" s="177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7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>
        <v>1</v>
      </c>
      <c r="K10" s="108">
        <v>180</v>
      </c>
      <c r="L10" s="108">
        <v>180</v>
      </c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s="110" customFormat="1" ht="17.25" thickTop="1" thickBot="1">
      <c r="A12" s="102">
        <v>40210</v>
      </c>
      <c r="B12" s="103"/>
      <c r="C12" s="103" t="s">
        <v>223</v>
      </c>
      <c r="D12" s="104">
        <v>1</v>
      </c>
      <c r="E12" s="105">
        <v>180</v>
      </c>
      <c r="F12" s="106">
        <f>$D$12*$E$12</f>
        <v>180</v>
      </c>
      <c r="G12" s="104"/>
      <c r="H12" s="106"/>
      <c r="I12" s="106"/>
      <c r="J12" s="107">
        <f>J13+D12</f>
        <v>1</v>
      </c>
      <c r="K12" s="108">
        <f>$L$12/$J$12</f>
        <v>180</v>
      </c>
      <c r="L12" s="108">
        <f>L13+F12</f>
        <v>180</v>
      </c>
      <c r="M12" s="109"/>
    </row>
    <row r="13" spans="1:13" ht="15.75" thickTop="1">
      <c r="E13" s="79"/>
      <c r="F13" s="79"/>
      <c r="H13" s="79"/>
      <c r="I13" s="79"/>
      <c r="K13" s="79"/>
    </row>
    <row r="14" spans="1:13" s="111" customFormat="1">
      <c r="A14" s="79"/>
      <c r="B14" s="79"/>
      <c r="C14" s="79"/>
      <c r="D14" s="79"/>
      <c r="E14" s="79"/>
      <c r="F14" s="79"/>
      <c r="G14" s="79"/>
      <c r="H14" s="79"/>
      <c r="I14" s="79"/>
      <c r="J14" s="79"/>
      <c r="K14" s="79"/>
      <c r="M14" s="79"/>
    </row>
    <row r="15" spans="1:13" s="111" customFormat="1">
      <c r="A15" s="79"/>
      <c r="B15" s="79"/>
      <c r="C15" s="79"/>
      <c r="D15" s="79"/>
      <c r="E15" s="79"/>
      <c r="F15" s="79"/>
      <c r="G15" s="79"/>
      <c r="H15" s="79"/>
      <c r="I15" s="79"/>
      <c r="J15" s="79"/>
      <c r="K15" s="79"/>
      <c r="M15" s="79"/>
    </row>
    <row r="16" spans="1:13" s="111" customFormat="1">
      <c r="A16" s="79"/>
      <c r="B16" s="79"/>
      <c r="C16" s="79"/>
      <c r="D16" s="79"/>
      <c r="E16" s="79"/>
      <c r="F16" s="79"/>
      <c r="G16" s="79"/>
      <c r="H16" s="79"/>
      <c r="I16" s="79"/>
      <c r="J16" s="79"/>
      <c r="K16" s="79"/>
      <c r="M16" s="79"/>
    </row>
  </sheetData>
  <sheetProtection password="ABD7" sheet="1" objects="1" scenarios="1" insertRows="0" deleteRows="0"/>
  <protectedRanges>
    <protectedRange sqref="A10:XFD12" name="Rango1"/>
  </protectedRanges>
  <customSheetViews>
    <customSheetView guid="{510A0421-FD44-4C54-BB3B-149EBF82B477}" fitToPage="1">
      <pane ySplit="9" topLeftCell="A10" activePane="bottomLeft" state="frozen"/>
      <selection pane="bottomLeft" activeCell="L12" sqref="L12"/>
      <pageMargins left="0.70866141732283472" right="0.70866141732283472" top="0.74803149606299213" bottom="0.74803149606299213" header="0.31496062992125984" footer="0.31496062992125984"/>
      <pageSetup scale="73" orientation="landscape" horizontalDpi="4294967294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3" orientation="landscape" horizontalDpi="4294967294" verticalDpi="0"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92">
    <tabColor rgb="FFFF0000"/>
    <pageSetUpPr fitToPage="1"/>
  </sheetPr>
  <dimension ref="A1:M13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9" t="s">
        <v>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1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72" t="s">
        <v>3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4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MATERIALES'!E13</f>
        <v>CONGELADOR</v>
      </c>
      <c r="C5" s="89"/>
      <c r="D5" s="89"/>
      <c r="E5" s="90" t="s">
        <v>13</v>
      </c>
      <c r="F5" s="91"/>
      <c r="G5" s="89" t="str">
        <f>'M1'!$G$5</f>
        <v>UNIDADES</v>
      </c>
      <c r="H5" s="92"/>
      <c r="I5" s="90" t="s">
        <v>114</v>
      </c>
      <c r="J5" s="89" t="str">
        <f>'MATERIA PRIMA Y MATERIALES'!D13</f>
        <v>1.1.04.04</v>
      </c>
      <c r="K5" s="92"/>
      <c r="L5" s="92"/>
      <c r="M5" s="93"/>
    </row>
    <row r="6" spans="1:13">
      <c r="A6" s="94"/>
      <c r="B6" s="95"/>
      <c r="C6" s="95"/>
      <c r="D6" s="95"/>
      <c r="E6" s="96" t="s">
        <v>105</v>
      </c>
      <c r="F6" s="97"/>
      <c r="G6" s="175">
        <f ca="1">NOW()</f>
        <v>40339.711934606479</v>
      </c>
      <c r="H6" s="175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76" t="s">
        <v>0</v>
      </c>
      <c r="B8" s="178" t="s">
        <v>106</v>
      </c>
      <c r="C8" s="176" t="s">
        <v>1</v>
      </c>
      <c r="D8" s="176"/>
      <c r="E8" s="176"/>
      <c r="F8" s="176"/>
      <c r="G8" s="176"/>
      <c r="H8" s="176"/>
      <c r="I8" s="176"/>
      <c r="J8" s="176" t="s">
        <v>4</v>
      </c>
      <c r="K8" s="176"/>
      <c r="L8" s="176"/>
      <c r="M8" s="176" t="s">
        <v>2</v>
      </c>
    </row>
    <row r="9" spans="1:13" ht="17.25" thickTop="1" thickBot="1">
      <c r="A9" s="177"/>
      <c r="B9" s="179"/>
      <c r="C9" s="177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7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>
        <v>1</v>
      </c>
      <c r="K10" s="108">
        <v>700</v>
      </c>
      <c r="L10" s="108">
        <v>700</v>
      </c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s="110" customFormat="1" ht="17.25" thickTop="1" thickBot="1">
      <c r="A12" s="102">
        <v>40210</v>
      </c>
      <c r="B12" s="103"/>
      <c r="C12" s="103" t="s">
        <v>223</v>
      </c>
      <c r="D12" s="104">
        <v>1</v>
      </c>
      <c r="E12" s="105">
        <v>700</v>
      </c>
      <c r="F12" s="106">
        <f>$D$12*$E$12</f>
        <v>700</v>
      </c>
      <c r="G12" s="104"/>
      <c r="H12" s="106"/>
      <c r="I12" s="106"/>
      <c r="J12" s="107">
        <f>J13+D12</f>
        <v>1</v>
      </c>
      <c r="K12" s="108">
        <f>$L$12/$J$12</f>
        <v>700</v>
      </c>
      <c r="L12" s="108">
        <f>L13+F12</f>
        <v>700</v>
      </c>
      <c r="M12" s="109"/>
    </row>
    <row r="13" spans="1:13" ht="15.75" thickTop="1"/>
  </sheetData>
  <sheetProtection password="ABD7" sheet="1" objects="1" scenarios="1" insertRows="0" deleteRows="0"/>
  <protectedRanges>
    <protectedRange sqref="A10:XFD12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0">
    <tabColor rgb="FFFF0000"/>
    <pageSetUpPr fitToPage="1"/>
  </sheetPr>
  <dimension ref="A1:M13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9" t="s">
        <v>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1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72" t="s">
        <v>3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4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MATERIALES'!E14</f>
        <v>HORNO INDUSTRIAL</v>
      </c>
      <c r="C5" s="89"/>
      <c r="D5" s="89"/>
      <c r="E5" s="90" t="s">
        <v>13</v>
      </c>
      <c r="F5" s="91"/>
      <c r="G5" s="89" t="str">
        <f>'M1'!$G$5</f>
        <v>UNIDADES</v>
      </c>
      <c r="H5" s="92"/>
      <c r="I5" s="90" t="s">
        <v>114</v>
      </c>
      <c r="J5" s="89" t="str">
        <f>'MATERIA PRIMA Y MATERIALES'!D14</f>
        <v>1.1.04.05</v>
      </c>
      <c r="K5" s="92"/>
      <c r="L5" s="92"/>
      <c r="M5" s="93"/>
    </row>
    <row r="6" spans="1:13">
      <c r="A6" s="94"/>
      <c r="B6" s="95"/>
      <c r="C6" s="95"/>
      <c r="D6" s="95"/>
      <c r="E6" s="96" t="s">
        <v>105</v>
      </c>
      <c r="F6" s="97"/>
      <c r="G6" s="175">
        <f ca="1">NOW()</f>
        <v>40339.711934606479</v>
      </c>
      <c r="H6" s="175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76" t="s">
        <v>0</v>
      </c>
      <c r="B8" s="178" t="s">
        <v>106</v>
      </c>
      <c r="C8" s="176" t="s">
        <v>1</v>
      </c>
      <c r="D8" s="176"/>
      <c r="E8" s="176"/>
      <c r="F8" s="176"/>
      <c r="G8" s="176"/>
      <c r="H8" s="176"/>
      <c r="I8" s="176"/>
      <c r="J8" s="176" t="s">
        <v>4</v>
      </c>
      <c r="K8" s="176"/>
      <c r="L8" s="176"/>
      <c r="M8" s="176" t="s">
        <v>2</v>
      </c>
    </row>
    <row r="9" spans="1:13" ht="17.25" thickTop="1" thickBot="1">
      <c r="A9" s="177"/>
      <c r="B9" s="179"/>
      <c r="C9" s="177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7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>
        <v>1</v>
      </c>
      <c r="K10" s="108">
        <v>500</v>
      </c>
      <c r="L10" s="108">
        <v>500</v>
      </c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s="110" customFormat="1" ht="17.25" thickTop="1" thickBot="1">
      <c r="A12" s="102">
        <v>40210</v>
      </c>
      <c r="B12" s="103"/>
      <c r="C12" s="103" t="s">
        <v>223</v>
      </c>
      <c r="D12" s="104">
        <v>1</v>
      </c>
      <c r="E12" s="105">
        <v>500</v>
      </c>
      <c r="F12" s="106">
        <f>$D$12*$E$12</f>
        <v>500</v>
      </c>
      <c r="G12" s="104"/>
      <c r="H12" s="106"/>
      <c r="I12" s="106"/>
      <c r="J12" s="107">
        <f>J13+D12</f>
        <v>1</v>
      </c>
      <c r="K12" s="108">
        <f>$L$12/$J$12</f>
        <v>500</v>
      </c>
      <c r="L12" s="108">
        <f>L13+F12</f>
        <v>500</v>
      </c>
      <c r="M12" s="109"/>
    </row>
    <row r="13" spans="1:13" ht="15.75" thickTop="1"/>
  </sheetData>
  <sheetProtection password="ABD7" sheet="1" objects="1" scenarios="1" insertRows="0" deleteRows="0"/>
  <protectedRanges>
    <protectedRange sqref="A10:XFD12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91">
    <tabColor rgb="FFFF0000"/>
    <pageSetUpPr fitToPage="1"/>
  </sheetPr>
  <dimension ref="A1:M13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9" t="s">
        <v>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1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72" t="s">
        <v>3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4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MATERIALES'!E15</f>
        <v>REPISA PARA VAJILLA</v>
      </c>
      <c r="C5" s="89"/>
      <c r="D5" s="89"/>
      <c r="E5" s="90" t="s">
        <v>13</v>
      </c>
      <c r="F5" s="91"/>
      <c r="G5" s="89" t="str">
        <f>'M1'!$G$5</f>
        <v>UNIDADES</v>
      </c>
      <c r="H5" s="92"/>
      <c r="I5" s="90" t="s">
        <v>114</v>
      </c>
      <c r="J5" s="89" t="str">
        <f>'MATERIA PRIMA Y MATERIALES'!D15</f>
        <v>1.1.04.06</v>
      </c>
      <c r="K5" s="92"/>
      <c r="L5" s="92"/>
      <c r="M5" s="93"/>
    </row>
    <row r="6" spans="1:13">
      <c r="A6" s="94"/>
      <c r="B6" s="95"/>
      <c r="C6" s="95"/>
      <c r="D6" s="95"/>
      <c r="E6" s="96" t="s">
        <v>105</v>
      </c>
      <c r="F6" s="97"/>
      <c r="G6" s="175">
        <f ca="1">NOW()</f>
        <v>40339.711934606479</v>
      </c>
      <c r="H6" s="175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76" t="s">
        <v>0</v>
      </c>
      <c r="B8" s="178" t="s">
        <v>106</v>
      </c>
      <c r="C8" s="176" t="s">
        <v>1</v>
      </c>
      <c r="D8" s="176"/>
      <c r="E8" s="176"/>
      <c r="F8" s="176"/>
      <c r="G8" s="176"/>
      <c r="H8" s="176"/>
      <c r="I8" s="176"/>
      <c r="J8" s="176" t="s">
        <v>4</v>
      </c>
      <c r="K8" s="176"/>
      <c r="L8" s="176"/>
      <c r="M8" s="176" t="s">
        <v>2</v>
      </c>
    </row>
    <row r="9" spans="1:13" ht="17.25" thickTop="1" thickBot="1">
      <c r="A9" s="177"/>
      <c r="B9" s="179"/>
      <c r="C9" s="177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7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>
        <v>1</v>
      </c>
      <c r="K10" s="108">
        <v>150</v>
      </c>
      <c r="L10" s="108">
        <v>150</v>
      </c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s="110" customFormat="1" ht="17.25" thickTop="1" thickBot="1">
      <c r="A12" s="102">
        <v>40210</v>
      </c>
      <c r="B12" s="103"/>
      <c r="C12" s="103" t="s">
        <v>223</v>
      </c>
      <c r="D12" s="104">
        <v>1</v>
      </c>
      <c r="E12" s="105">
        <v>150</v>
      </c>
      <c r="F12" s="106">
        <f>$D$12*$E$12</f>
        <v>150</v>
      </c>
      <c r="G12" s="104"/>
      <c r="H12" s="106"/>
      <c r="I12" s="106"/>
      <c r="J12" s="107">
        <f>J13+D12</f>
        <v>1</v>
      </c>
      <c r="K12" s="108">
        <f>$L$12/$J$12</f>
        <v>150</v>
      </c>
      <c r="L12" s="108">
        <f>L13+F12</f>
        <v>150</v>
      </c>
      <c r="M12" s="109"/>
    </row>
    <row r="13" spans="1:13" ht="15.75" thickTop="1"/>
  </sheetData>
  <sheetProtection password="ABD7" sheet="1" objects="1" scenarios="1" insertRows="0" deleteRows="0"/>
  <protectedRanges>
    <protectedRange sqref="A10:XFD12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97">
    <tabColor rgb="FFFF0000"/>
    <pageSetUpPr fitToPage="1"/>
  </sheetPr>
  <dimension ref="A1:M13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9" t="s">
        <v>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1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72" t="s">
        <v>3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4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MATERIALES'!E16</f>
        <v>MESA</v>
      </c>
      <c r="C5" s="89"/>
      <c r="D5" s="89"/>
      <c r="E5" s="90" t="s">
        <v>13</v>
      </c>
      <c r="F5" s="91"/>
      <c r="G5" s="89" t="s">
        <v>174</v>
      </c>
      <c r="H5" s="92"/>
      <c r="I5" s="90" t="s">
        <v>114</v>
      </c>
      <c r="J5" s="89" t="str">
        <f>'MATERIA PRIMA Y MATERIALES'!D16</f>
        <v>1.1.04.07</v>
      </c>
      <c r="K5" s="92"/>
      <c r="L5" s="92"/>
      <c r="M5" s="93"/>
    </row>
    <row r="6" spans="1:13">
      <c r="A6" s="94"/>
      <c r="B6" s="95"/>
      <c r="C6" s="95"/>
      <c r="D6" s="95"/>
      <c r="E6" s="96" t="s">
        <v>105</v>
      </c>
      <c r="F6" s="97"/>
      <c r="G6" s="175">
        <f ca="1">NOW()</f>
        <v>40339.711934606479</v>
      </c>
      <c r="H6" s="175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76" t="s">
        <v>0</v>
      </c>
      <c r="B8" s="178" t="s">
        <v>106</v>
      </c>
      <c r="C8" s="176" t="s">
        <v>1</v>
      </c>
      <c r="D8" s="176"/>
      <c r="E8" s="176"/>
      <c r="F8" s="176"/>
      <c r="G8" s="176"/>
      <c r="H8" s="176"/>
      <c r="I8" s="176"/>
      <c r="J8" s="176" t="s">
        <v>4</v>
      </c>
      <c r="K8" s="176"/>
      <c r="L8" s="176"/>
      <c r="M8" s="176" t="s">
        <v>2</v>
      </c>
    </row>
    <row r="9" spans="1:13" ht="17.25" thickTop="1" thickBot="1">
      <c r="A9" s="177"/>
      <c r="B9" s="179"/>
      <c r="C9" s="177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7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>
        <v>1</v>
      </c>
      <c r="K10" s="108">
        <v>90</v>
      </c>
      <c r="L10" s="108">
        <v>90</v>
      </c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s="110" customFormat="1" ht="17.25" thickTop="1" thickBot="1">
      <c r="A12" s="102">
        <v>40210</v>
      </c>
      <c r="B12" s="103"/>
      <c r="C12" s="103" t="s">
        <v>223</v>
      </c>
      <c r="D12" s="104">
        <v>1</v>
      </c>
      <c r="E12" s="105">
        <v>90</v>
      </c>
      <c r="F12" s="106">
        <f>$D$12*$E$12</f>
        <v>90</v>
      </c>
      <c r="G12" s="104"/>
      <c r="H12" s="106"/>
      <c r="I12" s="106"/>
      <c r="J12" s="107">
        <f>J13+D12</f>
        <v>1</v>
      </c>
      <c r="K12" s="108">
        <f>$L$12/$J$12</f>
        <v>90</v>
      </c>
      <c r="L12" s="108">
        <f>L13+F12</f>
        <v>90</v>
      </c>
      <c r="M12" s="109"/>
    </row>
    <row r="13" spans="1:13" ht="15.75" thickTop="1"/>
  </sheetData>
  <sheetProtection password="ABD7" sheet="1" objects="1" scenarios="1" insertRows="0" deleteRows="0"/>
  <protectedRanges>
    <protectedRange sqref="A10:XFD12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99">
    <tabColor rgb="FFFF0000"/>
    <pageSetUpPr fitToPage="1"/>
  </sheetPr>
  <dimension ref="A1:M13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9" t="s">
        <v>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1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72" t="s">
        <v>3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4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MATERIALES'!E17</f>
        <v>TANQUES DE GAS</v>
      </c>
      <c r="C5" s="89"/>
      <c r="D5" s="89"/>
      <c r="E5" s="90" t="s">
        <v>13</v>
      </c>
      <c r="F5" s="91"/>
      <c r="G5" s="89" t="s">
        <v>174</v>
      </c>
      <c r="H5" s="92"/>
      <c r="I5" s="90" t="s">
        <v>114</v>
      </c>
      <c r="J5" s="89" t="str">
        <f>'MATERIA PRIMA Y MATERIALES'!D17</f>
        <v>1.1.04.08</v>
      </c>
      <c r="K5" s="92"/>
      <c r="L5" s="92"/>
      <c r="M5" s="93"/>
    </row>
    <row r="6" spans="1:13">
      <c r="A6" s="94"/>
      <c r="B6" s="95"/>
      <c r="C6" s="95"/>
      <c r="D6" s="95"/>
      <c r="E6" s="96" t="s">
        <v>105</v>
      </c>
      <c r="F6" s="97"/>
      <c r="G6" s="175">
        <f ca="1">NOW()</f>
        <v>40339.711934606479</v>
      </c>
      <c r="H6" s="175"/>
      <c r="I6" s="98"/>
      <c r="J6" s="99"/>
      <c r="K6" s="98"/>
      <c r="L6" s="98"/>
      <c r="M6" s="83"/>
    </row>
    <row r="7" spans="1:13" ht="15.75" thickBot="1">
      <c r="A7" s="84"/>
      <c r="B7" s="150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76" t="s">
        <v>0</v>
      </c>
      <c r="B8" s="178" t="s">
        <v>106</v>
      </c>
      <c r="C8" s="176" t="s">
        <v>1</v>
      </c>
      <c r="D8" s="176"/>
      <c r="E8" s="176"/>
      <c r="F8" s="176"/>
      <c r="G8" s="176"/>
      <c r="H8" s="176"/>
      <c r="I8" s="176"/>
      <c r="J8" s="176" t="s">
        <v>4</v>
      </c>
      <c r="K8" s="176"/>
      <c r="L8" s="176"/>
      <c r="M8" s="176" t="s">
        <v>2</v>
      </c>
    </row>
    <row r="9" spans="1:13" ht="17.25" thickTop="1" thickBot="1">
      <c r="A9" s="177"/>
      <c r="B9" s="179"/>
      <c r="C9" s="177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7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>
        <v>6</v>
      </c>
      <c r="K10" s="108">
        <v>30</v>
      </c>
      <c r="L10" s="108">
        <v>180</v>
      </c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s="110" customFormat="1" ht="17.25" thickTop="1" thickBot="1">
      <c r="A12" s="102">
        <v>40210</v>
      </c>
      <c r="B12" s="103"/>
      <c r="C12" s="103" t="s">
        <v>223</v>
      </c>
      <c r="D12" s="104">
        <v>6</v>
      </c>
      <c r="E12" s="105">
        <v>30</v>
      </c>
      <c r="F12" s="106">
        <f>$D$12*$E$12</f>
        <v>180</v>
      </c>
      <c r="G12" s="104"/>
      <c r="H12" s="106"/>
      <c r="I12" s="106"/>
      <c r="J12" s="107">
        <f>J13+D12</f>
        <v>6</v>
      </c>
      <c r="K12" s="108">
        <f>$L$12/$J$12</f>
        <v>30</v>
      </c>
      <c r="L12" s="108">
        <f>L13+F12</f>
        <v>180</v>
      </c>
      <c r="M12" s="109"/>
    </row>
    <row r="13" spans="1:13" ht="15.75" thickTop="1"/>
  </sheetData>
  <sheetProtection password="ABD7" sheet="1" objects="1" scenarios="1" insertRows="0" deleteRows="0"/>
  <protectedRanges>
    <protectedRange sqref="A10:XFD12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98">
    <tabColor rgb="FFFF0000"/>
    <pageSetUpPr fitToPage="1"/>
  </sheetPr>
  <dimension ref="A1:M13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9" t="s">
        <v>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1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72" t="s">
        <v>3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4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MATERIALES'!E18</f>
        <v>OLLAS DE PRESIÓN</v>
      </c>
      <c r="C5" s="89"/>
      <c r="D5" s="89"/>
      <c r="E5" s="90" t="s">
        <v>13</v>
      </c>
      <c r="F5" s="91"/>
      <c r="G5" s="89" t="s">
        <v>174</v>
      </c>
      <c r="H5" s="92"/>
      <c r="I5" s="90" t="s">
        <v>114</v>
      </c>
      <c r="J5" s="89" t="str">
        <f>'MATERIA PRIMA Y MATERIALES'!D18</f>
        <v>1.1.04.09</v>
      </c>
      <c r="K5" s="92"/>
      <c r="L5" s="92"/>
      <c r="M5" s="93"/>
    </row>
    <row r="6" spans="1:13">
      <c r="A6" s="94"/>
      <c r="B6" s="95"/>
      <c r="C6" s="95"/>
      <c r="D6" s="95"/>
      <c r="E6" s="96" t="s">
        <v>105</v>
      </c>
      <c r="F6" s="97"/>
      <c r="G6" s="175">
        <f ca="1">NOW()</f>
        <v>40339.711934606479</v>
      </c>
      <c r="H6" s="175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76" t="s">
        <v>0</v>
      </c>
      <c r="B8" s="178" t="s">
        <v>106</v>
      </c>
      <c r="C8" s="176" t="s">
        <v>1</v>
      </c>
      <c r="D8" s="176"/>
      <c r="E8" s="176"/>
      <c r="F8" s="176"/>
      <c r="G8" s="176"/>
      <c r="H8" s="176"/>
      <c r="I8" s="176"/>
      <c r="J8" s="176" t="s">
        <v>4</v>
      </c>
      <c r="K8" s="176"/>
      <c r="L8" s="176"/>
      <c r="M8" s="176" t="s">
        <v>2</v>
      </c>
    </row>
    <row r="9" spans="1:13" ht="17.25" thickTop="1" thickBot="1">
      <c r="A9" s="177"/>
      <c r="B9" s="179"/>
      <c r="C9" s="177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7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>
        <v>5</v>
      </c>
      <c r="K10" s="108">
        <v>60</v>
      </c>
      <c r="L10" s="108">
        <v>300</v>
      </c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s="110" customFormat="1" ht="17.25" thickTop="1" thickBot="1">
      <c r="A12" s="102">
        <v>40210</v>
      </c>
      <c r="B12" s="103"/>
      <c r="C12" s="103" t="s">
        <v>223</v>
      </c>
      <c r="D12" s="104">
        <v>5</v>
      </c>
      <c r="E12" s="105">
        <v>60</v>
      </c>
      <c r="F12" s="106">
        <f>$D$12*$E$12</f>
        <v>300</v>
      </c>
      <c r="G12" s="104"/>
      <c r="H12" s="106"/>
      <c r="I12" s="106"/>
      <c r="J12" s="107">
        <f>J13+D12</f>
        <v>5</v>
      </c>
      <c r="K12" s="108">
        <f>$L$12/$J$12</f>
        <v>60</v>
      </c>
      <c r="L12" s="108">
        <f>L13+F12</f>
        <v>300</v>
      </c>
      <c r="M12" s="109"/>
    </row>
    <row r="13" spans="1:13" ht="15.75" thickTop="1"/>
  </sheetData>
  <sheetProtection password="ABD7" sheet="1" objects="1" scenarios="1" insertRows="0" deleteRows="0"/>
  <protectedRanges>
    <protectedRange sqref="A10:XFD12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96">
    <tabColor rgb="FFFF0000"/>
    <pageSetUpPr fitToPage="1"/>
  </sheetPr>
  <dimension ref="A1:M13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9" t="s">
        <v>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1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72" t="s">
        <v>3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4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MATERIALES'!E19</f>
        <v>OLLAS CON TAPAS GRANDES</v>
      </c>
      <c r="C5" s="89"/>
      <c r="D5" s="89"/>
      <c r="E5" s="90" t="s">
        <v>13</v>
      </c>
      <c r="F5" s="91"/>
      <c r="G5" s="89" t="s">
        <v>174</v>
      </c>
      <c r="H5" s="92"/>
      <c r="I5" s="90" t="s">
        <v>114</v>
      </c>
      <c r="J5" s="89" t="str">
        <f>'MATERIA PRIMA Y MATERIALES'!D19</f>
        <v>1.1.04.10</v>
      </c>
      <c r="K5" s="92"/>
      <c r="L5" s="92"/>
      <c r="M5" s="93"/>
    </row>
    <row r="6" spans="1:13">
      <c r="A6" s="94"/>
      <c r="B6" s="95"/>
      <c r="C6" s="95"/>
      <c r="D6" s="95"/>
      <c r="E6" s="96" t="s">
        <v>105</v>
      </c>
      <c r="F6" s="97"/>
      <c r="G6" s="175">
        <f ca="1">NOW()</f>
        <v>40339.711934606479</v>
      </c>
      <c r="H6" s="175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76" t="s">
        <v>0</v>
      </c>
      <c r="B8" s="178" t="s">
        <v>106</v>
      </c>
      <c r="C8" s="176" t="s">
        <v>1</v>
      </c>
      <c r="D8" s="176"/>
      <c r="E8" s="176"/>
      <c r="F8" s="176"/>
      <c r="G8" s="176"/>
      <c r="H8" s="176"/>
      <c r="I8" s="176"/>
      <c r="J8" s="176" t="s">
        <v>4</v>
      </c>
      <c r="K8" s="176"/>
      <c r="L8" s="176"/>
      <c r="M8" s="176" t="s">
        <v>2</v>
      </c>
    </row>
    <row r="9" spans="1:13" ht="17.25" thickTop="1" thickBot="1">
      <c r="A9" s="177"/>
      <c r="B9" s="179"/>
      <c r="C9" s="177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7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>
        <v>4</v>
      </c>
      <c r="K10" s="108">
        <v>130</v>
      </c>
      <c r="L10" s="108">
        <v>520</v>
      </c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s="110" customFormat="1" ht="17.25" thickTop="1" thickBot="1">
      <c r="A12" s="102">
        <v>40210</v>
      </c>
      <c r="B12" s="103"/>
      <c r="C12" s="103" t="s">
        <v>223</v>
      </c>
      <c r="D12" s="104">
        <v>4</v>
      </c>
      <c r="E12" s="105">
        <v>130</v>
      </c>
      <c r="F12" s="106">
        <f>$D$12*$E$12</f>
        <v>520</v>
      </c>
      <c r="G12" s="104"/>
      <c r="H12" s="106"/>
      <c r="I12" s="106"/>
      <c r="J12" s="107">
        <f>J13+D12</f>
        <v>4</v>
      </c>
      <c r="K12" s="108">
        <f>$L$12/$J$12</f>
        <v>130</v>
      </c>
      <c r="L12" s="108">
        <f>L13+F12</f>
        <v>520</v>
      </c>
      <c r="M12" s="109"/>
    </row>
    <row r="13" spans="1:13" ht="15.75" thickTop="1"/>
  </sheetData>
  <sheetProtection password="ABD7" sheet="1" objects="1" scenarios="1" insertRows="0" deleteRows="0"/>
  <protectedRanges>
    <protectedRange sqref="A10:XFD12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95">
    <tabColor rgb="FFFF0000"/>
    <pageSetUpPr fitToPage="1"/>
  </sheetPr>
  <dimension ref="A1:M13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9" t="s">
        <v>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1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72" t="s">
        <v>3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4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MATERIALES'!E20</f>
        <v>OLLAS CON TAPAS MEDIANAS</v>
      </c>
      <c r="C5" s="89"/>
      <c r="D5" s="89"/>
      <c r="E5" s="90" t="s">
        <v>13</v>
      </c>
      <c r="F5" s="91"/>
      <c r="G5" s="89" t="s">
        <v>174</v>
      </c>
      <c r="H5" s="92"/>
      <c r="I5" s="90" t="s">
        <v>114</v>
      </c>
      <c r="J5" s="89" t="str">
        <f>'MATERIA PRIMA Y MATERIALES'!D20</f>
        <v>1.1.04.11</v>
      </c>
      <c r="K5" s="92"/>
      <c r="L5" s="92"/>
      <c r="M5" s="93"/>
    </row>
    <row r="6" spans="1:13">
      <c r="A6" s="94"/>
      <c r="B6" s="95"/>
      <c r="C6" s="95"/>
      <c r="D6" s="95"/>
      <c r="E6" s="96" t="s">
        <v>105</v>
      </c>
      <c r="F6" s="97"/>
      <c r="G6" s="175">
        <f ca="1">NOW()</f>
        <v>40339.711934606479</v>
      </c>
      <c r="H6" s="175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76" t="s">
        <v>0</v>
      </c>
      <c r="B8" s="178" t="s">
        <v>106</v>
      </c>
      <c r="C8" s="176" t="s">
        <v>1</v>
      </c>
      <c r="D8" s="176"/>
      <c r="E8" s="176"/>
      <c r="F8" s="176"/>
      <c r="G8" s="176"/>
      <c r="H8" s="176"/>
      <c r="I8" s="176"/>
      <c r="J8" s="176" t="s">
        <v>4</v>
      </c>
      <c r="K8" s="176"/>
      <c r="L8" s="176"/>
      <c r="M8" s="176" t="s">
        <v>2</v>
      </c>
    </row>
    <row r="9" spans="1:13" ht="17.25" thickTop="1" thickBot="1">
      <c r="A9" s="177"/>
      <c r="B9" s="179"/>
      <c r="C9" s="177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7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>
        <v>8</v>
      </c>
      <c r="K10" s="108">
        <v>60</v>
      </c>
      <c r="L10" s="108">
        <v>480</v>
      </c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s="110" customFormat="1" ht="17.25" thickTop="1" thickBot="1">
      <c r="A12" s="102">
        <v>40210</v>
      </c>
      <c r="B12" s="103"/>
      <c r="C12" s="103" t="s">
        <v>223</v>
      </c>
      <c r="D12" s="104">
        <v>8</v>
      </c>
      <c r="E12" s="105">
        <v>60</v>
      </c>
      <c r="F12" s="106">
        <f>$D$12*$E$12</f>
        <v>480</v>
      </c>
      <c r="G12" s="104"/>
      <c r="H12" s="106"/>
      <c r="I12" s="106"/>
      <c r="J12" s="107">
        <f>J13+D12</f>
        <v>8</v>
      </c>
      <c r="K12" s="108">
        <f>$L$12/$J$12</f>
        <v>60</v>
      </c>
      <c r="L12" s="108">
        <f>L13+F12</f>
        <v>480</v>
      </c>
      <c r="M12" s="109"/>
    </row>
    <row r="13" spans="1:13" ht="15.75" thickTop="1"/>
  </sheetData>
  <sheetProtection password="ABD7" sheet="1" objects="1" scenarios="1" insertRows="0" deleteRows="0"/>
  <protectedRanges>
    <protectedRange sqref="A10:XFD12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94">
    <tabColor rgb="FFFF0000"/>
    <pageSetUpPr fitToPage="1"/>
  </sheetPr>
  <dimension ref="A1:M13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9" t="s">
        <v>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1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72" t="s">
        <v>3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4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MATERIALES'!E21</f>
        <v>OLLAS CON TAPAS PEQUEÑAS</v>
      </c>
      <c r="C5" s="89"/>
      <c r="D5" s="89"/>
      <c r="E5" s="90" t="s">
        <v>13</v>
      </c>
      <c r="F5" s="91"/>
      <c r="G5" s="89" t="s">
        <v>174</v>
      </c>
      <c r="H5" s="92"/>
      <c r="I5" s="90" t="s">
        <v>114</v>
      </c>
      <c r="J5" s="89" t="str">
        <f>'MATERIA PRIMA Y MATERIALES'!D21</f>
        <v>1.1.04.12</v>
      </c>
      <c r="K5" s="92"/>
      <c r="L5" s="92"/>
      <c r="M5" s="93"/>
    </row>
    <row r="6" spans="1:13">
      <c r="A6" s="94"/>
      <c r="B6" s="95"/>
      <c r="C6" s="95"/>
      <c r="D6" s="95"/>
      <c r="E6" s="96" t="s">
        <v>105</v>
      </c>
      <c r="F6" s="97"/>
      <c r="G6" s="175">
        <f ca="1">NOW()</f>
        <v>40339.711934606479</v>
      </c>
      <c r="H6" s="175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76" t="s">
        <v>0</v>
      </c>
      <c r="B8" s="178" t="s">
        <v>106</v>
      </c>
      <c r="C8" s="176" t="s">
        <v>1</v>
      </c>
      <c r="D8" s="176"/>
      <c r="E8" s="176"/>
      <c r="F8" s="176"/>
      <c r="G8" s="176"/>
      <c r="H8" s="176"/>
      <c r="I8" s="176"/>
      <c r="J8" s="176" t="s">
        <v>4</v>
      </c>
      <c r="K8" s="176"/>
      <c r="L8" s="176"/>
      <c r="M8" s="176" t="s">
        <v>2</v>
      </c>
    </row>
    <row r="9" spans="1:13" ht="17.25" thickTop="1" thickBot="1">
      <c r="A9" s="177"/>
      <c r="B9" s="179"/>
      <c r="C9" s="177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7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>
        <v>10</v>
      </c>
      <c r="K10" s="108">
        <v>30</v>
      </c>
      <c r="L10" s="108">
        <v>300</v>
      </c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s="110" customFormat="1" ht="17.25" thickTop="1" thickBot="1">
      <c r="A12" s="102">
        <v>40210</v>
      </c>
      <c r="B12" s="103"/>
      <c r="C12" s="103" t="s">
        <v>223</v>
      </c>
      <c r="D12" s="104">
        <v>10</v>
      </c>
      <c r="E12" s="105">
        <v>30</v>
      </c>
      <c r="F12" s="106">
        <f>$D$12*$E$12</f>
        <v>300</v>
      </c>
      <c r="G12" s="104"/>
      <c r="H12" s="106"/>
      <c r="I12" s="106"/>
      <c r="J12" s="107">
        <f>J13+D12</f>
        <v>10</v>
      </c>
      <c r="K12" s="108">
        <f>$L$12/$J$12</f>
        <v>30</v>
      </c>
      <c r="L12" s="108">
        <f>L13+F12</f>
        <v>300</v>
      </c>
      <c r="M12" s="109"/>
    </row>
    <row r="13" spans="1:13" ht="15.75" thickTop="1"/>
  </sheetData>
  <sheetProtection password="ABD7" sheet="1" objects="1" scenarios="1" insertRows="0" deleteRows="0"/>
  <protectedRanges>
    <protectedRange sqref="A10:XFD12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93">
    <tabColor rgb="FFFF0000"/>
    <pageSetUpPr fitToPage="1"/>
  </sheetPr>
  <dimension ref="A1:M13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9" t="s">
        <v>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1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72" t="s">
        <v>3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4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MATERIALES'!E22</f>
        <v>VALDES</v>
      </c>
      <c r="C5" s="89"/>
      <c r="D5" s="89"/>
      <c r="E5" s="90" t="s">
        <v>13</v>
      </c>
      <c r="F5" s="91"/>
      <c r="G5" s="89" t="s">
        <v>174</v>
      </c>
      <c r="H5" s="92"/>
      <c r="I5" s="90" t="s">
        <v>114</v>
      </c>
      <c r="J5" s="89" t="str">
        <f>'MATERIA PRIMA Y MATERIALES'!D22</f>
        <v>1.1.04.13</v>
      </c>
      <c r="K5" s="92"/>
      <c r="L5" s="92"/>
      <c r="M5" s="93"/>
    </row>
    <row r="6" spans="1:13">
      <c r="A6" s="94"/>
      <c r="B6" s="95"/>
      <c r="C6" s="95"/>
      <c r="D6" s="95"/>
      <c r="E6" s="96" t="s">
        <v>105</v>
      </c>
      <c r="F6" s="97"/>
      <c r="G6" s="175">
        <f ca="1">NOW()</f>
        <v>40339.711934606479</v>
      </c>
      <c r="H6" s="175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76" t="s">
        <v>0</v>
      </c>
      <c r="B8" s="178" t="s">
        <v>106</v>
      </c>
      <c r="C8" s="176" t="s">
        <v>1</v>
      </c>
      <c r="D8" s="176"/>
      <c r="E8" s="176"/>
      <c r="F8" s="176"/>
      <c r="G8" s="176"/>
      <c r="H8" s="176"/>
      <c r="I8" s="176"/>
      <c r="J8" s="176" t="s">
        <v>4</v>
      </c>
      <c r="K8" s="176"/>
      <c r="L8" s="176"/>
      <c r="M8" s="176" t="s">
        <v>2</v>
      </c>
    </row>
    <row r="9" spans="1:13" ht="17.25" thickTop="1" thickBot="1">
      <c r="A9" s="177"/>
      <c r="B9" s="179"/>
      <c r="C9" s="177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7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>
        <v>4</v>
      </c>
      <c r="K10" s="108">
        <v>4</v>
      </c>
      <c r="L10" s="108">
        <v>16</v>
      </c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s="110" customFormat="1" ht="17.25" thickTop="1" thickBot="1">
      <c r="A12" s="102">
        <v>40210</v>
      </c>
      <c r="B12" s="103"/>
      <c r="C12" s="103" t="s">
        <v>223</v>
      </c>
      <c r="D12" s="104">
        <v>4</v>
      </c>
      <c r="E12" s="105">
        <v>4</v>
      </c>
      <c r="F12" s="106">
        <f>$D$12*$E$12</f>
        <v>16</v>
      </c>
      <c r="G12" s="104"/>
      <c r="H12" s="106"/>
      <c r="I12" s="106"/>
      <c r="J12" s="107">
        <f>J13+D12</f>
        <v>4</v>
      </c>
      <c r="K12" s="108">
        <f>$L$12/$J$12</f>
        <v>4</v>
      </c>
      <c r="L12" s="108">
        <f>L13+F12</f>
        <v>16</v>
      </c>
      <c r="M12" s="109"/>
    </row>
    <row r="13" spans="1:13" ht="15.75" thickTop="1"/>
  </sheetData>
  <sheetProtection password="ABD7" sheet="1" objects="1" scenarios="1" insertRows="0" deleteRows="0"/>
  <protectedRanges>
    <protectedRange sqref="A10:XFD12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5">
    <tabColor rgb="FFFF0000"/>
    <pageSetUpPr fitToPage="1"/>
  </sheetPr>
  <dimension ref="A1:M14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9" t="s">
        <v>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1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72" t="s">
        <v>3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4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MATERIALES'!E23</f>
        <v>PAILA</v>
      </c>
      <c r="C5" s="89"/>
      <c r="D5" s="89"/>
      <c r="E5" s="90" t="s">
        <v>13</v>
      </c>
      <c r="F5" s="91"/>
      <c r="G5" s="89" t="s">
        <v>174</v>
      </c>
      <c r="H5" s="92"/>
      <c r="I5" s="90" t="s">
        <v>114</v>
      </c>
      <c r="J5" s="89" t="str">
        <f>'MATERIA PRIMA Y MATERIALES'!D23</f>
        <v>1.1.04.14</v>
      </c>
      <c r="K5" s="92"/>
      <c r="L5" s="92"/>
      <c r="M5" s="93"/>
    </row>
    <row r="6" spans="1:13">
      <c r="A6" s="94"/>
      <c r="B6" s="95"/>
      <c r="C6" s="95"/>
      <c r="D6" s="95"/>
      <c r="E6" s="96" t="s">
        <v>105</v>
      </c>
      <c r="F6" s="97"/>
      <c r="G6" s="175">
        <f ca="1">NOW()</f>
        <v>40339.711934606479</v>
      </c>
      <c r="H6" s="175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76" t="s">
        <v>0</v>
      </c>
      <c r="B8" s="178" t="s">
        <v>106</v>
      </c>
      <c r="C8" s="176" t="s">
        <v>1</v>
      </c>
      <c r="D8" s="176"/>
      <c r="E8" s="176"/>
      <c r="F8" s="176"/>
      <c r="G8" s="176"/>
      <c r="H8" s="176"/>
      <c r="I8" s="176"/>
      <c r="J8" s="176" t="s">
        <v>4</v>
      </c>
      <c r="K8" s="176"/>
      <c r="L8" s="176"/>
      <c r="M8" s="176" t="s">
        <v>2</v>
      </c>
    </row>
    <row r="9" spans="1:13" ht="17.25" thickTop="1" thickBot="1">
      <c r="A9" s="177"/>
      <c r="B9" s="179"/>
      <c r="C9" s="177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7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>
        <v>5</v>
      </c>
      <c r="K10" s="108">
        <v>80</v>
      </c>
      <c r="L10" s="108">
        <v>400</v>
      </c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s="110" customFormat="1" ht="17.25" thickTop="1" thickBot="1">
      <c r="A12" s="102">
        <v>40210</v>
      </c>
      <c r="B12" s="103"/>
      <c r="C12" s="103" t="s">
        <v>223</v>
      </c>
      <c r="D12" s="104">
        <v>5</v>
      </c>
      <c r="E12" s="105">
        <v>80</v>
      </c>
      <c r="F12" s="106">
        <f>$D$12*$E$12</f>
        <v>400</v>
      </c>
      <c r="G12" s="104"/>
      <c r="H12" s="106"/>
      <c r="I12" s="106"/>
      <c r="J12" s="107">
        <f>J13+D12</f>
        <v>5</v>
      </c>
      <c r="K12" s="108">
        <f>$L$12/$J$12</f>
        <v>80</v>
      </c>
      <c r="L12" s="108">
        <f>L13+F12</f>
        <v>400</v>
      </c>
      <c r="M12" s="109"/>
    </row>
    <row r="13" spans="1:13" ht="15.75" thickTop="1">
      <c r="E13" s="79"/>
      <c r="F13" s="79"/>
      <c r="H13" s="79"/>
      <c r="I13" s="79"/>
      <c r="K13" s="79"/>
    </row>
    <row r="14" spans="1:13">
      <c r="E14" s="79"/>
      <c r="F14" s="79"/>
      <c r="H14" s="79"/>
      <c r="I14" s="79"/>
      <c r="K14" s="79"/>
    </row>
  </sheetData>
  <sheetProtection password="ABD7" sheet="1" objects="1" scenarios="1" insertRows="0" deleteRows="0"/>
  <protectedRanges>
    <protectedRange sqref="A10:XFD12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77">
    <tabColor rgb="FFFF0000"/>
    <pageSetUpPr fitToPage="1"/>
  </sheetPr>
  <dimension ref="A1:M13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9" t="s">
        <v>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1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72" t="s">
        <v>3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4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MATERIALES'!E24</f>
        <v>LICUADORA INDUSTRIAL</v>
      </c>
      <c r="C5" s="89"/>
      <c r="D5" s="89"/>
      <c r="E5" s="90" t="s">
        <v>13</v>
      </c>
      <c r="F5" s="91"/>
      <c r="G5" s="89" t="s">
        <v>174</v>
      </c>
      <c r="H5" s="92"/>
      <c r="I5" s="90" t="s">
        <v>114</v>
      </c>
      <c r="J5" s="89" t="str">
        <f>'MATERIA PRIMA Y MATERIALES'!D24</f>
        <v>1.1.04.15</v>
      </c>
      <c r="K5" s="92"/>
      <c r="L5" s="92"/>
      <c r="M5" s="93"/>
    </row>
    <row r="6" spans="1:13">
      <c r="A6" s="94"/>
      <c r="B6" s="95"/>
      <c r="C6" s="95"/>
      <c r="D6" s="95"/>
      <c r="E6" s="96" t="s">
        <v>105</v>
      </c>
      <c r="F6" s="97"/>
      <c r="G6" s="175">
        <f ca="1">NOW()</f>
        <v>40339.711934606479</v>
      </c>
      <c r="H6" s="175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76" t="s">
        <v>0</v>
      </c>
      <c r="B8" s="178" t="s">
        <v>106</v>
      </c>
      <c r="C8" s="176" t="s">
        <v>1</v>
      </c>
      <c r="D8" s="176"/>
      <c r="E8" s="176"/>
      <c r="F8" s="176"/>
      <c r="G8" s="176"/>
      <c r="H8" s="176"/>
      <c r="I8" s="176"/>
      <c r="J8" s="176" t="s">
        <v>4</v>
      </c>
      <c r="K8" s="176"/>
      <c r="L8" s="176"/>
      <c r="M8" s="176" t="s">
        <v>2</v>
      </c>
    </row>
    <row r="9" spans="1:13" ht="17.25" thickTop="1" thickBot="1">
      <c r="A9" s="177"/>
      <c r="B9" s="179"/>
      <c r="C9" s="177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7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>
        <v>1</v>
      </c>
      <c r="K10" s="108">
        <v>500</v>
      </c>
      <c r="L10" s="108">
        <v>500</v>
      </c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s="110" customFormat="1" ht="17.25" thickTop="1" thickBot="1">
      <c r="A12" s="102">
        <v>40210</v>
      </c>
      <c r="B12" s="103"/>
      <c r="C12" s="103" t="s">
        <v>223</v>
      </c>
      <c r="D12" s="104">
        <v>1</v>
      </c>
      <c r="E12" s="105">
        <v>500</v>
      </c>
      <c r="F12" s="106">
        <f>$D$12*$E$12</f>
        <v>500</v>
      </c>
      <c r="G12" s="104"/>
      <c r="H12" s="106"/>
      <c r="I12" s="106"/>
      <c r="J12" s="107">
        <f>J13+D12</f>
        <v>1</v>
      </c>
      <c r="K12" s="108">
        <f>$L$12/$J$12</f>
        <v>500</v>
      </c>
      <c r="L12" s="108">
        <f>L13+F12</f>
        <v>500</v>
      </c>
      <c r="M12" s="109"/>
    </row>
    <row r="13" spans="1:13" ht="15.75" thickTop="1"/>
  </sheetData>
  <sheetProtection password="ABD7" sheet="1" objects="1" scenarios="1" insertRows="0" deleteRows="0"/>
  <protectedRanges>
    <protectedRange sqref="A10:XFD12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90">
    <tabColor rgb="FFFF0000"/>
    <pageSetUpPr fitToPage="1"/>
  </sheetPr>
  <dimension ref="A1:M17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9" t="s">
        <v>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1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72" t="s">
        <v>3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4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MATERIALES'!E25</f>
        <v>LICUADORA OSTER</v>
      </c>
      <c r="C5" s="89"/>
      <c r="D5" s="89"/>
      <c r="E5" s="90" t="s">
        <v>13</v>
      </c>
      <c r="F5" s="91"/>
      <c r="G5" s="89" t="s">
        <v>174</v>
      </c>
      <c r="H5" s="92"/>
      <c r="I5" s="90" t="s">
        <v>114</v>
      </c>
      <c r="J5" s="89" t="str">
        <f>'MATERIA PRIMA Y MATERIALES'!D25</f>
        <v>1.1.04.16</v>
      </c>
      <c r="K5" s="92"/>
      <c r="L5" s="92"/>
      <c r="M5" s="93"/>
    </row>
    <row r="6" spans="1:13">
      <c r="A6" s="94"/>
      <c r="B6" s="95"/>
      <c r="C6" s="95"/>
      <c r="D6" s="95"/>
      <c r="E6" s="96" t="s">
        <v>105</v>
      </c>
      <c r="F6" s="97"/>
      <c r="G6" s="175">
        <f ca="1">NOW()</f>
        <v>40339.711934606479</v>
      </c>
      <c r="H6" s="175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76" t="s">
        <v>0</v>
      </c>
      <c r="B8" s="178" t="s">
        <v>106</v>
      </c>
      <c r="C8" s="176" t="s">
        <v>1</v>
      </c>
      <c r="D8" s="176"/>
      <c r="E8" s="176"/>
      <c r="F8" s="176"/>
      <c r="G8" s="176"/>
      <c r="H8" s="176"/>
      <c r="I8" s="176"/>
      <c r="J8" s="176" t="s">
        <v>4</v>
      </c>
      <c r="K8" s="176"/>
      <c r="L8" s="176"/>
      <c r="M8" s="176" t="s">
        <v>2</v>
      </c>
    </row>
    <row r="9" spans="1:13" ht="17.25" thickTop="1" thickBot="1">
      <c r="A9" s="177"/>
      <c r="B9" s="179"/>
      <c r="C9" s="177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7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>
        <v>1</v>
      </c>
      <c r="K10" s="108">
        <v>60</v>
      </c>
      <c r="L10" s="108">
        <v>60</v>
      </c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s="110" customFormat="1" ht="17.25" thickTop="1" thickBot="1">
      <c r="A12" s="102">
        <v>40210</v>
      </c>
      <c r="B12" s="103"/>
      <c r="C12" s="103" t="s">
        <v>223</v>
      </c>
      <c r="D12" s="104">
        <v>1</v>
      </c>
      <c r="E12" s="105">
        <v>60</v>
      </c>
      <c r="F12" s="106">
        <f>$D$12*$E$12</f>
        <v>60</v>
      </c>
      <c r="G12" s="104"/>
      <c r="H12" s="106"/>
      <c r="I12" s="106"/>
      <c r="J12" s="107">
        <f>J13+D12</f>
        <v>1</v>
      </c>
      <c r="K12" s="108">
        <f>$L$12/$J$12</f>
        <v>60</v>
      </c>
      <c r="L12" s="108">
        <f>L13+F12</f>
        <v>60</v>
      </c>
      <c r="M12" s="109"/>
    </row>
    <row r="13" spans="1:13" ht="18.75" thickTop="1">
      <c r="A13" s="112"/>
      <c r="B13" s="112"/>
      <c r="L13" s="115"/>
      <c r="M13" s="99"/>
    </row>
    <row r="14" spans="1:13">
      <c r="E14" s="79"/>
      <c r="F14" s="79"/>
      <c r="H14" s="79"/>
      <c r="I14" s="79"/>
      <c r="K14" s="79"/>
    </row>
    <row r="15" spans="1:13">
      <c r="E15" s="79"/>
      <c r="F15" s="79"/>
      <c r="H15" s="79"/>
      <c r="I15" s="79"/>
      <c r="K15" s="79"/>
    </row>
    <row r="16" spans="1:13">
      <c r="E16" s="79"/>
      <c r="F16" s="79"/>
      <c r="H16" s="79"/>
      <c r="I16" s="79"/>
      <c r="K16" s="79"/>
    </row>
    <row r="17" spans="5:11">
      <c r="E17" s="79"/>
      <c r="F17" s="79"/>
      <c r="H17" s="79"/>
      <c r="I17" s="79"/>
      <c r="K17" s="79"/>
    </row>
  </sheetData>
  <sheetProtection password="ABD7" sheet="1" objects="1" scenarios="1" insertRows="0" deleteRows="0"/>
  <protectedRanges>
    <protectedRange sqref="A10:XFD12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89">
    <tabColor rgb="FFFF0000"/>
    <pageSetUpPr fitToPage="1"/>
  </sheetPr>
  <dimension ref="A1:M13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9" t="s">
        <v>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1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72" t="s">
        <v>3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4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116" t="str">
        <f>'MATERIA PRIMA Y MATERIALES'!E26</f>
        <v>FREIDORES</v>
      </c>
      <c r="C5" s="89"/>
      <c r="D5" s="89"/>
      <c r="E5" s="90" t="s">
        <v>13</v>
      </c>
      <c r="F5" s="91"/>
      <c r="G5" s="89" t="s">
        <v>174</v>
      </c>
      <c r="H5" s="92"/>
      <c r="I5" s="90" t="s">
        <v>114</v>
      </c>
      <c r="J5" s="117" t="str">
        <f>'MATERIA PRIMA Y MATERIALES'!D26</f>
        <v>1.1.04.17</v>
      </c>
      <c r="K5" s="92"/>
      <c r="L5" s="92"/>
      <c r="M5" s="93"/>
    </row>
    <row r="6" spans="1:13">
      <c r="A6" s="94"/>
      <c r="B6" s="95"/>
      <c r="C6" s="95"/>
      <c r="D6" s="95"/>
      <c r="E6" s="96" t="s">
        <v>105</v>
      </c>
      <c r="F6" s="97"/>
      <c r="G6" s="175">
        <f ca="1">NOW()</f>
        <v>40339.711934606479</v>
      </c>
      <c r="H6" s="175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76" t="s">
        <v>0</v>
      </c>
      <c r="B8" s="178" t="s">
        <v>106</v>
      </c>
      <c r="C8" s="176" t="s">
        <v>1</v>
      </c>
      <c r="D8" s="176"/>
      <c r="E8" s="176"/>
      <c r="F8" s="176"/>
      <c r="G8" s="176"/>
      <c r="H8" s="176"/>
      <c r="I8" s="176"/>
      <c r="J8" s="176" t="s">
        <v>4</v>
      </c>
      <c r="K8" s="176"/>
      <c r="L8" s="176"/>
      <c r="M8" s="176" t="s">
        <v>2</v>
      </c>
    </row>
    <row r="9" spans="1:13" ht="17.25" thickTop="1" thickBot="1">
      <c r="A9" s="177"/>
      <c r="B9" s="179"/>
      <c r="C9" s="177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7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>
        <v>6</v>
      </c>
      <c r="K10" s="108">
        <v>4.5</v>
      </c>
      <c r="L10" s="108">
        <v>27</v>
      </c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s="110" customFormat="1" ht="17.25" thickTop="1" thickBot="1">
      <c r="A12" s="102">
        <v>40210</v>
      </c>
      <c r="B12" s="103"/>
      <c r="C12" s="103" t="s">
        <v>223</v>
      </c>
      <c r="D12" s="104">
        <v>6</v>
      </c>
      <c r="E12" s="105">
        <v>4.5</v>
      </c>
      <c r="F12" s="106">
        <f>$D$12*$E$12</f>
        <v>27</v>
      </c>
      <c r="G12" s="104"/>
      <c r="H12" s="106"/>
      <c r="I12" s="106"/>
      <c r="J12" s="107">
        <f>J13+D12</f>
        <v>6</v>
      </c>
      <c r="K12" s="108">
        <f>$L$12/$J$12</f>
        <v>4.5</v>
      </c>
      <c r="L12" s="108">
        <f>L13+F12</f>
        <v>27</v>
      </c>
      <c r="M12" s="109"/>
    </row>
    <row r="13" spans="1:13" ht="15.75" thickTop="1"/>
  </sheetData>
  <sheetProtection password="ABD7" sheet="1" objects="1" scenarios="1" insertRows="0" deleteRows="0"/>
  <protectedRanges>
    <protectedRange sqref="A10:XFD12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87">
    <tabColor rgb="FFFF0000"/>
    <pageSetUpPr fitToPage="1"/>
  </sheetPr>
  <dimension ref="A1:M17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9" t="s">
        <v>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1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72" t="s">
        <v>3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4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MATERIALES'!E27</f>
        <v>REFRIGERADORA MABE</v>
      </c>
      <c r="C5" s="89"/>
      <c r="D5" s="89"/>
      <c r="E5" s="90" t="s">
        <v>13</v>
      </c>
      <c r="F5" s="91"/>
      <c r="G5" s="89" t="s">
        <v>174</v>
      </c>
      <c r="H5" s="92"/>
      <c r="I5" s="90" t="s">
        <v>114</v>
      </c>
      <c r="J5" s="89" t="str">
        <f>'MATERIA PRIMA Y MATERIALES'!D27</f>
        <v>1.1.04.18</v>
      </c>
      <c r="K5" s="92"/>
      <c r="L5" s="92"/>
      <c r="M5" s="93"/>
    </row>
    <row r="6" spans="1:13">
      <c r="A6" s="94"/>
      <c r="B6" s="95"/>
      <c r="C6" s="95"/>
      <c r="D6" s="95"/>
      <c r="E6" s="96" t="s">
        <v>105</v>
      </c>
      <c r="F6" s="97"/>
      <c r="G6" s="175">
        <f ca="1">NOW()</f>
        <v>40339.711934606479</v>
      </c>
      <c r="H6" s="175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76" t="s">
        <v>0</v>
      </c>
      <c r="B8" s="178" t="s">
        <v>106</v>
      </c>
      <c r="C8" s="176" t="s">
        <v>1</v>
      </c>
      <c r="D8" s="176"/>
      <c r="E8" s="176"/>
      <c r="F8" s="176"/>
      <c r="G8" s="176"/>
      <c r="H8" s="176"/>
      <c r="I8" s="176"/>
      <c r="J8" s="176" t="s">
        <v>4</v>
      </c>
      <c r="K8" s="176"/>
      <c r="L8" s="176"/>
      <c r="M8" s="176" t="s">
        <v>2</v>
      </c>
    </row>
    <row r="9" spans="1:13" ht="17.25" thickTop="1" thickBot="1">
      <c r="A9" s="177"/>
      <c r="B9" s="179"/>
      <c r="C9" s="177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7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>
        <v>1</v>
      </c>
      <c r="K10" s="108">
        <v>600</v>
      </c>
      <c r="L10" s="108">
        <v>600</v>
      </c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s="110" customFormat="1" ht="17.25" thickTop="1" thickBot="1">
      <c r="A12" s="102">
        <v>40210</v>
      </c>
      <c r="B12" s="103"/>
      <c r="C12" s="103" t="s">
        <v>223</v>
      </c>
      <c r="D12" s="104">
        <v>1</v>
      </c>
      <c r="E12" s="105">
        <v>600</v>
      </c>
      <c r="F12" s="106">
        <f>$D$12*$E$12</f>
        <v>600</v>
      </c>
      <c r="G12" s="104"/>
      <c r="H12" s="106"/>
      <c r="I12" s="106"/>
      <c r="J12" s="107">
        <f>J13+D12</f>
        <v>1</v>
      </c>
      <c r="K12" s="108">
        <f>$L$12/$J$12</f>
        <v>600</v>
      </c>
      <c r="L12" s="108">
        <f>L13+F12</f>
        <v>600</v>
      </c>
      <c r="M12" s="109"/>
    </row>
    <row r="13" spans="1:13" ht="18.75" thickTop="1">
      <c r="A13" s="112"/>
      <c r="B13" s="112"/>
      <c r="L13" s="115"/>
      <c r="M13" s="99"/>
    </row>
    <row r="14" spans="1:13">
      <c r="E14" s="79"/>
      <c r="F14" s="79"/>
      <c r="H14" s="79"/>
      <c r="I14" s="79"/>
      <c r="K14" s="79"/>
    </row>
    <row r="15" spans="1:13">
      <c r="E15" s="79"/>
      <c r="F15" s="79"/>
      <c r="H15" s="79"/>
      <c r="I15" s="79"/>
      <c r="K15" s="79"/>
    </row>
    <row r="16" spans="1:13">
      <c r="E16" s="79"/>
      <c r="F16" s="79"/>
      <c r="H16" s="79"/>
      <c r="I16" s="79"/>
      <c r="K16" s="79"/>
    </row>
    <row r="17" spans="5:11">
      <c r="E17" s="79"/>
      <c r="F17" s="79"/>
      <c r="H17" s="79"/>
      <c r="I17" s="79"/>
      <c r="K17" s="79"/>
    </row>
  </sheetData>
  <sheetProtection password="ABD7" sheet="1" objects="1" scenarios="1" insertRows="0" deleteRows="0"/>
  <protectedRanges>
    <protectedRange sqref="A10:XFD12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88">
    <tabColor rgb="FFFF0000"/>
    <pageSetUpPr fitToPage="1"/>
  </sheetPr>
  <dimension ref="A1:M13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9" t="s">
        <v>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1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72" t="s">
        <v>3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4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MATERIALES'!E28</f>
        <v>DAEWOO</v>
      </c>
      <c r="C5" s="89"/>
      <c r="D5" s="89"/>
      <c r="E5" s="90" t="s">
        <v>13</v>
      </c>
      <c r="F5" s="91"/>
      <c r="G5" s="89" t="s">
        <v>174</v>
      </c>
      <c r="H5" s="92"/>
      <c r="I5" s="90" t="s">
        <v>114</v>
      </c>
      <c r="J5" s="89" t="str">
        <f>'MATERIA PRIMA Y MATERIALES'!D28</f>
        <v>1.1.04.19</v>
      </c>
      <c r="K5" s="92"/>
      <c r="L5" s="92"/>
      <c r="M5" s="93"/>
    </row>
    <row r="6" spans="1:13">
      <c r="A6" s="94"/>
      <c r="B6" s="95"/>
      <c r="C6" s="95"/>
      <c r="D6" s="95"/>
      <c r="E6" s="96" t="s">
        <v>105</v>
      </c>
      <c r="F6" s="97"/>
      <c r="G6" s="175">
        <f ca="1">NOW()</f>
        <v>40339.711934606479</v>
      </c>
      <c r="H6" s="175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76" t="s">
        <v>0</v>
      </c>
      <c r="B8" s="178" t="s">
        <v>106</v>
      </c>
      <c r="C8" s="176" t="s">
        <v>1</v>
      </c>
      <c r="D8" s="176"/>
      <c r="E8" s="176"/>
      <c r="F8" s="176"/>
      <c r="G8" s="176"/>
      <c r="H8" s="176"/>
      <c r="I8" s="176"/>
      <c r="J8" s="176" t="s">
        <v>4</v>
      </c>
      <c r="K8" s="176"/>
      <c r="L8" s="176"/>
      <c r="M8" s="176" t="s">
        <v>2</v>
      </c>
    </row>
    <row r="9" spans="1:13" ht="17.25" thickTop="1" thickBot="1">
      <c r="A9" s="177"/>
      <c r="B9" s="179"/>
      <c r="C9" s="177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7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>
        <v>2</v>
      </c>
      <c r="K10" s="108">
        <v>150</v>
      </c>
      <c r="L10" s="108">
        <v>300</v>
      </c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s="110" customFormat="1" ht="17.25" thickTop="1" thickBot="1">
      <c r="A12" s="102">
        <v>40210</v>
      </c>
      <c r="B12" s="103"/>
      <c r="C12" s="103" t="s">
        <v>223</v>
      </c>
      <c r="D12" s="104">
        <v>2</v>
      </c>
      <c r="E12" s="105">
        <v>150</v>
      </c>
      <c r="F12" s="106">
        <f>$D$12*$E$12</f>
        <v>300</v>
      </c>
      <c r="G12" s="104"/>
      <c r="H12" s="106"/>
      <c r="I12" s="106"/>
      <c r="J12" s="107">
        <f>J13+D12</f>
        <v>2</v>
      </c>
      <c r="K12" s="108">
        <f>$L$12/$J$12</f>
        <v>150</v>
      </c>
      <c r="L12" s="108">
        <f>L13+F12</f>
        <v>300</v>
      </c>
      <c r="M12" s="109"/>
    </row>
    <row r="13" spans="1:13" ht="15.75" thickTop="1"/>
  </sheetData>
  <sheetProtection password="ABD7" sheet="1" objects="1" scenarios="1" insertRows="0" deleteRows="0"/>
  <protectedRanges>
    <protectedRange sqref="A10:XFD12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86">
    <tabColor rgb="FFFF0000"/>
    <pageSetUpPr fitToPage="1"/>
  </sheetPr>
  <dimension ref="A1:M16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9" t="s">
        <v>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1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72" t="s">
        <v>3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4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MATERIALES'!E29</f>
        <v>EQUIPO DE SONIDO SONY</v>
      </c>
      <c r="C5" s="89"/>
      <c r="D5" s="89"/>
      <c r="E5" s="90" t="s">
        <v>13</v>
      </c>
      <c r="F5" s="91"/>
      <c r="G5" s="89" t="s">
        <v>174</v>
      </c>
      <c r="H5" s="92"/>
      <c r="I5" s="90" t="s">
        <v>114</v>
      </c>
      <c r="J5" s="89" t="str">
        <f>'MATERIA PRIMA Y MATERIALES'!D29</f>
        <v>1.1.04.20</v>
      </c>
      <c r="K5" s="92"/>
      <c r="L5" s="92"/>
      <c r="M5" s="93"/>
    </row>
    <row r="6" spans="1:13">
      <c r="A6" s="94"/>
      <c r="B6" s="95"/>
      <c r="C6" s="95"/>
      <c r="D6" s="95"/>
      <c r="E6" s="96" t="s">
        <v>105</v>
      </c>
      <c r="F6" s="97"/>
      <c r="G6" s="175">
        <f ca="1">NOW()</f>
        <v>40339.711934606479</v>
      </c>
      <c r="H6" s="175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76" t="s">
        <v>0</v>
      </c>
      <c r="B8" s="178" t="s">
        <v>106</v>
      </c>
      <c r="C8" s="176" t="s">
        <v>1</v>
      </c>
      <c r="D8" s="176"/>
      <c r="E8" s="176"/>
      <c r="F8" s="176"/>
      <c r="G8" s="176"/>
      <c r="H8" s="176"/>
      <c r="I8" s="176"/>
      <c r="J8" s="176" t="s">
        <v>4</v>
      </c>
      <c r="K8" s="176"/>
      <c r="L8" s="176"/>
      <c r="M8" s="176" t="s">
        <v>2</v>
      </c>
    </row>
    <row r="9" spans="1:13" ht="17.25" thickTop="1" thickBot="1">
      <c r="A9" s="177"/>
      <c r="B9" s="179"/>
      <c r="C9" s="177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7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>
        <v>1</v>
      </c>
      <c r="K10" s="108">
        <v>130</v>
      </c>
      <c r="L10" s="108">
        <v>130</v>
      </c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s="110" customFormat="1" ht="17.25" thickTop="1" thickBot="1">
      <c r="A12" s="102">
        <v>40210</v>
      </c>
      <c r="B12" s="103"/>
      <c r="C12" s="103" t="s">
        <v>223</v>
      </c>
      <c r="D12" s="104">
        <v>1</v>
      </c>
      <c r="E12" s="105">
        <v>130</v>
      </c>
      <c r="F12" s="106">
        <f>$D$12*$E$12</f>
        <v>130</v>
      </c>
      <c r="G12" s="104"/>
      <c r="H12" s="106"/>
      <c r="I12" s="106"/>
      <c r="J12" s="107">
        <f>J13+D12</f>
        <v>1</v>
      </c>
      <c r="K12" s="108">
        <f>$L$12/$J$12</f>
        <v>130</v>
      </c>
      <c r="L12" s="108">
        <f>L13+F12</f>
        <v>130</v>
      </c>
      <c r="M12" s="109"/>
    </row>
    <row r="13" spans="1:13" ht="15.75" thickTop="1">
      <c r="E13" s="79"/>
      <c r="F13" s="79"/>
      <c r="H13" s="79"/>
      <c r="I13" s="79"/>
      <c r="K13" s="79"/>
    </row>
    <row r="14" spans="1:13">
      <c r="E14" s="79"/>
      <c r="F14" s="79"/>
      <c r="H14" s="79"/>
      <c r="I14" s="79"/>
      <c r="K14" s="79"/>
    </row>
    <row r="15" spans="1:13">
      <c r="E15" s="79"/>
      <c r="F15" s="79"/>
      <c r="H15" s="79"/>
      <c r="I15" s="79"/>
      <c r="K15" s="79"/>
    </row>
    <row r="16" spans="1:13">
      <c r="E16" s="79"/>
      <c r="F16" s="79"/>
      <c r="H16" s="79"/>
      <c r="I16" s="79"/>
      <c r="K16" s="79"/>
    </row>
  </sheetData>
  <sheetProtection password="ABD7" sheet="1" objects="1" scenarios="1" insertRows="0" deleteRows="0"/>
  <protectedRanges>
    <protectedRange sqref="A10:XFD12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85">
    <tabColor rgb="FFFF0000"/>
    <pageSetUpPr fitToPage="1"/>
  </sheetPr>
  <dimension ref="A1:M17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9" t="s">
        <v>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1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72" t="s">
        <v>3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4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MATERIALES'!E30</f>
        <v>MESAS  2 METROS</v>
      </c>
      <c r="C5" s="89"/>
      <c r="D5" s="89"/>
      <c r="E5" s="90" t="s">
        <v>13</v>
      </c>
      <c r="F5" s="91"/>
      <c r="G5" s="89" t="s">
        <v>174</v>
      </c>
      <c r="H5" s="92"/>
      <c r="I5" s="90" t="s">
        <v>114</v>
      </c>
      <c r="J5" s="89" t="str">
        <f>'MATERIA PRIMA Y MATERIALES'!D30</f>
        <v>1.1.04.21</v>
      </c>
      <c r="K5" s="92"/>
      <c r="L5" s="92"/>
      <c r="M5" s="93"/>
    </row>
    <row r="6" spans="1:13">
      <c r="A6" s="94"/>
      <c r="B6" s="95"/>
      <c r="C6" s="95"/>
      <c r="D6" s="95"/>
      <c r="E6" s="96" t="s">
        <v>105</v>
      </c>
      <c r="F6" s="97"/>
      <c r="G6" s="175">
        <f ca="1">NOW()</f>
        <v>40339.711934606479</v>
      </c>
      <c r="H6" s="175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76" t="s">
        <v>0</v>
      </c>
      <c r="B8" s="178" t="s">
        <v>106</v>
      </c>
      <c r="C8" s="176" t="s">
        <v>1</v>
      </c>
      <c r="D8" s="176"/>
      <c r="E8" s="176"/>
      <c r="F8" s="176"/>
      <c r="G8" s="176"/>
      <c r="H8" s="176"/>
      <c r="I8" s="176"/>
      <c r="J8" s="176" t="s">
        <v>4</v>
      </c>
      <c r="K8" s="176"/>
      <c r="L8" s="176"/>
      <c r="M8" s="176" t="s">
        <v>2</v>
      </c>
    </row>
    <row r="9" spans="1:13" ht="17.25" thickTop="1" thickBot="1">
      <c r="A9" s="177"/>
      <c r="B9" s="179"/>
      <c r="C9" s="177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7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>
        <v>28</v>
      </c>
      <c r="K10" s="108">
        <v>60</v>
      </c>
      <c r="L10" s="108">
        <v>1680</v>
      </c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s="110" customFormat="1" ht="17.25" thickTop="1" thickBot="1">
      <c r="A12" s="102">
        <v>40210</v>
      </c>
      <c r="B12" s="103"/>
      <c r="C12" s="103" t="s">
        <v>223</v>
      </c>
      <c r="D12" s="104">
        <v>28</v>
      </c>
      <c r="E12" s="105">
        <v>60</v>
      </c>
      <c r="F12" s="106">
        <f>$D$12*$E$12</f>
        <v>1680</v>
      </c>
      <c r="G12" s="104"/>
      <c r="H12" s="106"/>
      <c r="I12" s="106"/>
      <c r="J12" s="107">
        <f>J13+D12</f>
        <v>28</v>
      </c>
      <c r="K12" s="108">
        <f>$L$12/$J$12</f>
        <v>60</v>
      </c>
      <c r="L12" s="108">
        <f>L13+F12</f>
        <v>1680</v>
      </c>
      <c r="M12" s="109"/>
    </row>
    <row r="13" spans="1:13" ht="18.75" thickTop="1">
      <c r="A13" s="112"/>
      <c r="B13" s="112"/>
      <c r="L13" s="115"/>
      <c r="M13" s="99"/>
    </row>
    <row r="14" spans="1:13">
      <c r="E14" s="79"/>
      <c r="F14" s="79"/>
      <c r="H14" s="79"/>
      <c r="I14" s="79"/>
      <c r="K14" s="79"/>
    </row>
    <row r="15" spans="1:13">
      <c r="E15" s="79"/>
      <c r="F15" s="79"/>
      <c r="H15" s="79"/>
      <c r="I15" s="79"/>
      <c r="K15" s="79"/>
    </row>
    <row r="16" spans="1:13">
      <c r="E16" s="79"/>
      <c r="F16" s="79"/>
      <c r="H16" s="79"/>
      <c r="I16" s="79"/>
      <c r="K16" s="79"/>
    </row>
    <row r="17" spans="5:11">
      <c r="E17" s="79"/>
      <c r="F17" s="79"/>
      <c r="H17" s="79"/>
      <c r="I17" s="79"/>
      <c r="K17" s="79"/>
    </row>
  </sheetData>
  <sheetProtection password="ABD7" sheet="1" objects="1" scenarios="1" insertRows="0" deleteRows="0"/>
  <protectedRanges>
    <protectedRange sqref="A10:XFD12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78">
    <tabColor rgb="FFFF0000"/>
    <pageSetUpPr fitToPage="1"/>
  </sheetPr>
  <dimension ref="A1:M16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9" t="s">
        <v>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1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72" t="s">
        <v>3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4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233</v>
      </c>
      <c r="B5" s="89" t="str">
        <f>'MATERIA PRIMA Y MATERIALES'!E31</f>
        <v>MESAS 1 METRO</v>
      </c>
      <c r="C5" s="89"/>
      <c r="D5" s="89"/>
      <c r="E5" s="90" t="s">
        <v>13</v>
      </c>
      <c r="F5" s="91"/>
      <c r="G5" s="89" t="s">
        <v>174</v>
      </c>
      <c r="H5" s="92"/>
      <c r="I5" s="90" t="s">
        <v>114</v>
      </c>
      <c r="J5" s="89" t="str">
        <f>'MATERIA PRIMA Y MATERIALES'!D31</f>
        <v>1.1.04.22</v>
      </c>
      <c r="K5" s="92"/>
      <c r="L5" s="92"/>
      <c r="M5" s="93"/>
    </row>
    <row r="6" spans="1:13">
      <c r="A6" s="94"/>
      <c r="B6" s="95"/>
      <c r="C6" s="95"/>
      <c r="D6" s="95"/>
      <c r="E6" s="96" t="s">
        <v>105</v>
      </c>
      <c r="F6" s="97"/>
      <c r="G6" s="175">
        <f ca="1">NOW()</f>
        <v>40339.711934606479</v>
      </c>
      <c r="H6" s="175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76" t="s">
        <v>0</v>
      </c>
      <c r="B8" s="178" t="s">
        <v>106</v>
      </c>
      <c r="C8" s="176" t="s">
        <v>1</v>
      </c>
      <c r="D8" s="176"/>
      <c r="E8" s="176"/>
      <c r="F8" s="176"/>
      <c r="G8" s="176"/>
      <c r="H8" s="176"/>
      <c r="I8" s="176"/>
      <c r="J8" s="176" t="s">
        <v>4</v>
      </c>
      <c r="K8" s="176"/>
      <c r="L8" s="176"/>
      <c r="M8" s="176" t="s">
        <v>2</v>
      </c>
    </row>
    <row r="9" spans="1:13" ht="17.25" thickTop="1" thickBot="1">
      <c r="A9" s="177"/>
      <c r="B9" s="179"/>
      <c r="C9" s="177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7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>
        <v>10</v>
      </c>
      <c r="K10" s="108">
        <v>40</v>
      </c>
      <c r="L10" s="108">
        <v>400</v>
      </c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s="110" customFormat="1" ht="17.25" thickTop="1" thickBot="1">
      <c r="A12" s="102">
        <v>40210</v>
      </c>
      <c r="B12" s="103"/>
      <c r="C12" s="103" t="s">
        <v>223</v>
      </c>
      <c r="D12" s="104">
        <v>10</v>
      </c>
      <c r="E12" s="105">
        <v>40</v>
      </c>
      <c r="F12" s="106">
        <f>$D$12*$E$12</f>
        <v>400</v>
      </c>
      <c r="G12" s="104"/>
      <c r="H12" s="106"/>
      <c r="I12" s="106"/>
      <c r="J12" s="107">
        <f>J13+D12</f>
        <v>10</v>
      </c>
      <c r="K12" s="108">
        <f>$L$12/$J$12</f>
        <v>40</v>
      </c>
      <c r="L12" s="108">
        <f>L13+F12</f>
        <v>400</v>
      </c>
      <c r="M12" s="109"/>
    </row>
    <row r="13" spans="1:13" ht="15.75" thickTop="1">
      <c r="E13" s="79"/>
      <c r="F13" s="79"/>
      <c r="H13" s="79"/>
      <c r="I13" s="79"/>
      <c r="K13" s="79"/>
    </row>
    <row r="14" spans="1:13">
      <c r="E14" s="79"/>
      <c r="F14" s="79"/>
      <c r="H14" s="79"/>
      <c r="I14" s="79"/>
      <c r="K14" s="79"/>
    </row>
    <row r="15" spans="1:13">
      <c r="E15" s="79"/>
      <c r="F15" s="79"/>
      <c r="H15" s="79"/>
      <c r="I15" s="79"/>
      <c r="K15" s="79"/>
    </row>
    <row r="16" spans="1:13">
      <c r="E16" s="79"/>
      <c r="F16" s="79"/>
      <c r="H16" s="79"/>
      <c r="I16" s="79"/>
      <c r="K16" s="79"/>
    </row>
  </sheetData>
  <sheetProtection insertRows="0" deleteRows="0"/>
  <protectedRanges>
    <protectedRange sqref="A10:XFD12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83">
    <tabColor rgb="FFFF0000"/>
    <pageSetUpPr fitToPage="1"/>
  </sheetPr>
  <dimension ref="A1:M16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9" t="s">
        <v>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1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72" t="s">
        <v>3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4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MATERIALES'!E32</f>
        <v>SILLAS NEGRAS</v>
      </c>
      <c r="C5" s="89"/>
      <c r="D5" s="89"/>
      <c r="E5" s="90" t="s">
        <v>13</v>
      </c>
      <c r="F5" s="91"/>
      <c r="G5" s="89" t="s">
        <v>174</v>
      </c>
      <c r="H5" s="92"/>
      <c r="I5" s="90" t="s">
        <v>114</v>
      </c>
      <c r="J5" s="89" t="str">
        <f>'MATERIA PRIMA Y MATERIALES'!D32</f>
        <v>1.1.04.23</v>
      </c>
      <c r="K5" s="92"/>
      <c r="L5" s="92"/>
      <c r="M5" s="93"/>
    </row>
    <row r="6" spans="1:13">
      <c r="A6" s="94"/>
      <c r="B6" s="95"/>
      <c r="C6" s="95"/>
      <c r="D6" s="95"/>
      <c r="E6" s="96" t="s">
        <v>105</v>
      </c>
      <c r="F6" s="97"/>
      <c r="G6" s="175">
        <f ca="1">NOW()</f>
        <v>40339.711934606479</v>
      </c>
      <c r="H6" s="175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76" t="s">
        <v>0</v>
      </c>
      <c r="B8" s="178" t="s">
        <v>106</v>
      </c>
      <c r="C8" s="176" t="s">
        <v>1</v>
      </c>
      <c r="D8" s="176"/>
      <c r="E8" s="176"/>
      <c r="F8" s="176"/>
      <c r="G8" s="176"/>
      <c r="H8" s="176"/>
      <c r="I8" s="176"/>
      <c r="J8" s="176" t="s">
        <v>4</v>
      </c>
      <c r="K8" s="176"/>
      <c r="L8" s="176"/>
      <c r="M8" s="176" t="s">
        <v>2</v>
      </c>
    </row>
    <row r="9" spans="1:13" ht="17.25" thickTop="1" thickBot="1">
      <c r="A9" s="177"/>
      <c r="B9" s="179"/>
      <c r="C9" s="177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7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>
        <v>300</v>
      </c>
      <c r="K10" s="108">
        <v>13</v>
      </c>
      <c r="L10" s="108">
        <v>3900</v>
      </c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s="110" customFormat="1" ht="17.25" thickTop="1" thickBot="1">
      <c r="A12" s="102">
        <v>40210</v>
      </c>
      <c r="B12" s="103"/>
      <c r="C12" s="103" t="s">
        <v>231</v>
      </c>
      <c r="D12" s="104">
        <v>300</v>
      </c>
      <c r="E12" s="105">
        <v>13</v>
      </c>
      <c r="F12" s="106">
        <f>$D$12*$E$12</f>
        <v>3900</v>
      </c>
      <c r="G12" s="104"/>
      <c r="H12" s="106"/>
      <c r="I12" s="106"/>
      <c r="J12" s="107">
        <f>J13+D12</f>
        <v>300</v>
      </c>
      <c r="K12" s="108">
        <f>$L$12/$J$12</f>
        <v>13</v>
      </c>
      <c r="L12" s="108">
        <f>L13+F12</f>
        <v>3900</v>
      </c>
      <c r="M12" s="109"/>
    </row>
    <row r="13" spans="1:13" ht="15.75" thickTop="1">
      <c r="E13" s="79"/>
      <c r="F13" s="79"/>
      <c r="H13" s="79"/>
      <c r="I13" s="79"/>
      <c r="K13" s="79"/>
    </row>
    <row r="14" spans="1:13">
      <c r="E14" s="79"/>
      <c r="F14" s="79"/>
      <c r="H14" s="79"/>
      <c r="I14" s="79"/>
      <c r="K14" s="79"/>
    </row>
    <row r="15" spans="1:13">
      <c r="E15" s="79"/>
      <c r="F15" s="79"/>
      <c r="H15" s="79"/>
      <c r="I15" s="79"/>
      <c r="K15" s="79"/>
    </row>
    <row r="16" spans="1:13">
      <c r="E16" s="79"/>
      <c r="F16" s="79"/>
      <c r="H16" s="79"/>
      <c r="I16" s="79"/>
      <c r="K16" s="79"/>
    </row>
  </sheetData>
  <sheetProtection password="ABD7" sheet="1" objects="1" scenarios="1" insertRows="0" deleteRows="0"/>
  <protectedRanges>
    <protectedRange sqref="A10:XFD12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82">
    <tabColor rgb="FFFF0000"/>
    <pageSetUpPr fitToPage="1"/>
  </sheetPr>
  <dimension ref="A1:M17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9" t="s">
        <v>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1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72" t="s">
        <v>3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4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MATERIALES'!E33</f>
        <v>MANTELES MANTECA  M/2m</v>
      </c>
      <c r="C5" s="89"/>
      <c r="D5" s="89"/>
      <c r="E5" s="90" t="s">
        <v>13</v>
      </c>
      <c r="F5" s="91"/>
      <c r="G5" s="89" t="s">
        <v>174</v>
      </c>
      <c r="H5" s="92"/>
      <c r="I5" s="90" t="s">
        <v>114</v>
      </c>
      <c r="J5" s="89" t="str">
        <f>'MATERIA PRIMA Y MATERIALES'!D33</f>
        <v>1.1.04.24</v>
      </c>
      <c r="K5" s="92"/>
      <c r="L5" s="92"/>
      <c r="M5" s="93"/>
    </row>
    <row r="6" spans="1:13">
      <c r="A6" s="94"/>
      <c r="B6" s="95"/>
      <c r="C6" s="95"/>
      <c r="D6" s="95"/>
      <c r="E6" s="96" t="s">
        <v>105</v>
      </c>
      <c r="F6" s="97"/>
      <c r="G6" s="175">
        <f ca="1">NOW()</f>
        <v>40339.711934606479</v>
      </c>
      <c r="H6" s="175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76" t="s">
        <v>0</v>
      </c>
      <c r="B8" s="178" t="s">
        <v>106</v>
      </c>
      <c r="C8" s="176" t="s">
        <v>1</v>
      </c>
      <c r="D8" s="176"/>
      <c r="E8" s="176"/>
      <c r="F8" s="176"/>
      <c r="G8" s="176"/>
      <c r="H8" s="176"/>
      <c r="I8" s="176"/>
      <c r="J8" s="176" t="s">
        <v>4</v>
      </c>
      <c r="K8" s="176"/>
      <c r="L8" s="176"/>
      <c r="M8" s="176" t="s">
        <v>2</v>
      </c>
    </row>
    <row r="9" spans="1:13" ht="17.25" thickTop="1" thickBot="1">
      <c r="A9" s="177"/>
      <c r="B9" s="179"/>
      <c r="C9" s="177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7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>
        <v>48</v>
      </c>
      <c r="K10" s="108">
        <v>15</v>
      </c>
      <c r="L10" s="108">
        <v>720</v>
      </c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s="110" customFormat="1" ht="17.25" thickTop="1" thickBot="1">
      <c r="A12" s="102">
        <v>40210</v>
      </c>
      <c r="B12" s="103"/>
      <c r="C12" s="103" t="s">
        <v>223</v>
      </c>
      <c r="D12" s="104">
        <v>48</v>
      </c>
      <c r="E12" s="105">
        <v>15</v>
      </c>
      <c r="F12" s="106">
        <f>$D$12*$E$12</f>
        <v>720</v>
      </c>
      <c r="G12" s="104"/>
      <c r="H12" s="106"/>
      <c r="I12" s="106"/>
      <c r="J12" s="107">
        <f>J13+D12</f>
        <v>48</v>
      </c>
      <c r="K12" s="108">
        <f>$L$12/$J$12</f>
        <v>15</v>
      </c>
      <c r="L12" s="108">
        <f>L13+F12</f>
        <v>720</v>
      </c>
      <c r="M12" s="109"/>
    </row>
    <row r="13" spans="1:13" ht="18.75" thickTop="1">
      <c r="A13" s="112"/>
      <c r="B13" s="112"/>
      <c r="L13" s="115"/>
      <c r="M13" s="99"/>
    </row>
    <row r="14" spans="1:13">
      <c r="E14" s="79"/>
      <c r="F14" s="79"/>
      <c r="H14" s="79"/>
      <c r="I14" s="79"/>
      <c r="K14" s="79"/>
    </row>
    <row r="15" spans="1:13">
      <c r="E15" s="79"/>
      <c r="F15" s="79"/>
      <c r="H15" s="79"/>
      <c r="I15" s="79"/>
      <c r="K15" s="79"/>
    </row>
    <row r="16" spans="1:13">
      <c r="E16" s="79"/>
      <c r="F16" s="79"/>
      <c r="H16" s="79"/>
      <c r="I16" s="79"/>
      <c r="K16" s="79"/>
    </row>
    <row r="17" spans="5:11">
      <c r="E17" s="79"/>
      <c r="F17" s="79"/>
      <c r="H17" s="79"/>
      <c r="I17" s="79"/>
      <c r="K17" s="79"/>
    </row>
  </sheetData>
  <sheetProtection password="ABD7" sheet="1" objects="1" scenarios="1" insertRows="0" deleteRows="0"/>
  <protectedRanges>
    <protectedRange sqref="A10:XFD12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81">
    <tabColor rgb="FFFF0000"/>
    <pageSetUpPr fitToPage="1"/>
  </sheetPr>
  <dimension ref="A1:M16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9" t="s">
        <v>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1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72" t="s">
        <v>3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4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116" t="str">
        <f>'MATERIA PRIMA Y MATERIALES'!E34</f>
        <v>SOBREMANTELES AMARILLOS</v>
      </c>
      <c r="C5" s="89"/>
      <c r="D5" s="89"/>
      <c r="E5" s="90" t="s">
        <v>13</v>
      </c>
      <c r="F5" s="91"/>
      <c r="G5" s="89" t="s">
        <v>174</v>
      </c>
      <c r="H5" s="92"/>
      <c r="I5" s="90" t="s">
        <v>114</v>
      </c>
      <c r="J5" s="117" t="str">
        <f>'MATERIA PRIMA Y MATERIALES'!D34</f>
        <v>1.1.04.25</v>
      </c>
      <c r="K5" s="92"/>
      <c r="L5" s="92"/>
      <c r="M5" s="93"/>
    </row>
    <row r="6" spans="1:13">
      <c r="A6" s="94"/>
      <c r="B6" s="95"/>
      <c r="C6" s="95"/>
      <c r="D6" s="95"/>
      <c r="E6" s="96" t="s">
        <v>105</v>
      </c>
      <c r="F6" s="97"/>
      <c r="G6" s="175">
        <f ca="1">NOW()</f>
        <v>40339.711934606479</v>
      </c>
      <c r="H6" s="175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76" t="s">
        <v>0</v>
      </c>
      <c r="B8" s="178" t="s">
        <v>106</v>
      </c>
      <c r="C8" s="176" t="s">
        <v>1</v>
      </c>
      <c r="D8" s="176"/>
      <c r="E8" s="176"/>
      <c r="F8" s="176"/>
      <c r="G8" s="176"/>
      <c r="H8" s="176"/>
      <c r="I8" s="176"/>
      <c r="J8" s="176" t="s">
        <v>4</v>
      </c>
      <c r="K8" s="176"/>
      <c r="L8" s="176"/>
      <c r="M8" s="176" t="s">
        <v>2</v>
      </c>
    </row>
    <row r="9" spans="1:13" ht="17.25" thickTop="1" thickBot="1">
      <c r="A9" s="177"/>
      <c r="B9" s="179"/>
      <c r="C9" s="177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7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>
        <v>30</v>
      </c>
      <c r="K10" s="108">
        <v>3</v>
      </c>
      <c r="L10" s="108">
        <v>90</v>
      </c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s="110" customFormat="1" ht="17.25" thickTop="1" thickBot="1">
      <c r="A12" s="102">
        <v>40210</v>
      </c>
      <c r="B12" s="103"/>
      <c r="C12" s="103" t="s">
        <v>223</v>
      </c>
      <c r="D12" s="104">
        <v>30</v>
      </c>
      <c r="E12" s="105">
        <v>3</v>
      </c>
      <c r="F12" s="106">
        <f>$D$12*$E$12</f>
        <v>90</v>
      </c>
      <c r="G12" s="104"/>
      <c r="H12" s="106"/>
      <c r="I12" s="106"/>
      <c r="J12" s="107">
        <f>J13+D12</f>
        <v>30</v>
      </c>
      <c r="K12" s="108">
        <f>$L$12/$J$12</f>
        <v>3</v>
      </c>
      <c r="L12" s="108">
        <f>L13+F12</f>
        <v>90</v>
      </c>
      <c r="M12" s="109"/>
    </row>
    <row r="13" spans="1:13" ht="15.75" thickTop="1">
      <c r="E13" s="79"/>
      <c r="F13" s="79"/>
      <c r="H13" s="79"/>
      <c r="I13" s="79"/>
      <c r="K13" s="79"/>
    </row>
    <row r="14" spans="1:13">
      <c r="E14" s="79"/>
      <c r="F14" s="79"/>
      <c r="H14" s="79"/>
      <c r="I14" s="79"/>
      <c r="K14" s="79"/>
    </row>
    <row r="15" spans="1:13">
      <c r="E15" s="79"/>
      <c r="F15" s="79"/>
      <c r="H15" s="79"/>
      <c r="I15" s="79"/>
      <c r="K15" s="79"/>
    </row>
    <row r="16" spans="1:13">
      <c r="E16" s="79"/>
      <c r="F16" s="79"/>
      <c r="H16" s="79"/>
      <c r="I16" s="79"/>
      <c r="K16" s="79"/>
    </row>
  </sheetData>
  <sheetProtection password="ABD7" sheet="1" objects="1" scenarios="1" insertRows="0" deleteRows="0"/>
  <protectedRanges>
    <protectedRange sqref="A10:XFD12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80">
    <tabColor rgb="FFFF0000"/>
    <pageSetUpPr fitToPage="1"/>
  </sheetPr>
  <dimension ref="A1:M17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9" t="s">
        <v>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1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72" t="s">
        <v>3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4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MATERIALES'!E35</f>
        <v>SOBREMANTELES ROJOS</v>
      </c>
      <c r="C5" s="89"/>
      <c r="D5" s="89"/>
      <c r="E5" s="90" t="s">
        <v>13</v>
      </c>
      <c r="F5" s="91"/>
      <c r="G5" s="89" t="s">
        <v>174</v>
      </c>
      <c r="H5" s="92"/>
      <c r="I5" s="90" t="s">
        <v>114</v>
      </c>
      <c r="J5" s="89" t="str">
        <f>'MATERIA PRIMA Y MATERIALES'!D35</f>
        <v>1.1.04.26</v>
      </c>
      <c r="K5" s="92"/>
      <c r="L5" s="92"/>
      <c r="M5" s="93"/>
    </row>
    <row r="6" spans="1:13">
      <c r="A6" s="94"/>
      <c r="B6" s="95"/>
      <c r="C6" s="95"/>
      <c r="D6" s="95"/>
      <c r="E6" s="96" t="s">
        <v>105</v>
      </c>
      <c r="F6" s="97"/>
      <c r="G6" s="175">
        <f ca="1">NOW()</f>
        <v>40339.711934606479</v>
      </c>
      <c r="H6" s="175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76" t="s">
        <v>0</v>
      </c>
      <c r="B8" s="178" t="s">
        <v>106</v>
      </c>
      <c r="C8" s="176" t="s">
        <v>1</v>
      </c>
      <c r="D8" s="176"/>
      <c r="E8" s="176"/>
      <c r="F8" s="176"/>
      <c r="G8" s="176"/>
      <c r="H8" s="176"/>
      <c r="I8" s="176"/>
      <c r="J8" s="176" t="s">
        <v>4</v>
      </c>
      <c r="K8" s="176"/>
      <c r="L8" s="176"/>
      <c r="M8" s="176" t="s">
        <v>2</v>
      </c>
    </row>
    <row r="9" spans="1:13" ht="17.25" thickTop="1" thickBot="1">
      <c r="A9" s="177"/>
      <c r="B9" s="179"/>
      <c r="C9" s="177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7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>
        <v>30</v>
      </c>
      <c r="K10" s="108">
        <v>3</v>
      </c>
      <c r="L10" s="108">
        <v>90</v>
      </c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s="110" customFormat="1" ht="17.25" thickTop="1" thickBot="1">
      <c r="A12" s="102">
        <v>40210</v>
      </c>
      <c r="B12" s="103"/>
      <c r="C12" s="103" t="s">
        <v>223</v>
      </c>
      <c r="D12" s="104">
        <v>30</v>
      </c>
      <c r="E12" s="105">
        <v>3</v>
      </c>
      <c r="F12" s="106">
        <f>$D$12*$E$12</f>
        <v>90</v>
      </c>
      <c r="G12" s="104"/>
      <c r="H12" s="106"/>
      <c r="I12" s="106"/>
      <c r="J12" s="107">
        <f>J13+D12</f>
        <v>30</v>
      </c>
      <c r="K12" s="108">
        <f>$L$12/$J$12</f>
        <v>3</v>
      </c>
      <c r="L12" s="108">
        <f>L13+F12</f>
        <v>90</v>
      </c>
      <c r="M12" s="109"/>
    </row>
    <row r="13" spans="1:13" ht="18.75" thickTop="1">
      <c r="A13" s="112"/>
      <c r="B13" s="112"/>
      <c r="L13" s="115"/>
      <c r="M13" s="99"/>
    </row>
    <row r="14" spans="1:13">
      <c r="E14" s="79"/>
      <c r="F14" s="79"/>
      <c r="H14" s="79"/>
      <c r="I14" s="79"/>
      <c r="K14" s="79"/>
    </row>
    <row r="15" spans="1:13">
      <c r="E15" s="79"/>
      <c r="F15" s="79"/>
      <c r="H15" s="79"/>
      <c r="I15" s="79"/>
      <c r="K15" s="79"/>
    </row>
    <row r="16" spans="1:13">
      <c r="E16" s="79"/>
      <c r="F16" s="79"/>
      <c r="H16" s="79"/>
      <c r="I16" s="79"/>
      <c r="K16" s="79"/>
    </row>
    <row r="17" spans="5:11">
      <c r="E17" s="79"/>
      <c r="F17" s="79"/>
      <c r="H17" s="79"/>
      <c r="I17" s="79"/>
      <c r="K17" s="79"/>
    </row>
  </sheetData>
  <sheetProtection password="ABD7" sheet="1" objects="1" scenarios="1" insertRows="0" deleteRows="0"/>
  <protectedRanges>
    <protectedRange sqref="A10:XFD12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79">
    <tabColor rgb="FFFF0000"/>
    <pageSetUpPr fitToPage="1"/>
  </sheetPr>
  <dimension ref="A1:M13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9" t="s">
        <v>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1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72" t="s">
        <v>3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4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MATERIALES'!E36</f>
        <v>SOBREMANTELES DORADOS</v>
      </c>
      <c r="C5" s="89"/>
      <c r="D5" s="89"/>
      <c r="E5" s="90" t="s">
        <v>13</v>
      </c>
      <c r="F5" s="91"/>
      <c r="G5" s="89" t="s">
        <v>174</v>
      </c>
      <c r="H5" s="92"/>
      <c r="I5" s="90" t="s">
        <v>114</v>
      </c>
      <c r="J5" s="89" t="str">
        <f>'MATERIA PRIMA Y MATERIALES'!D36</f>
        <v>1.1.04.27</v>
      </c>
      <c r="K5" s="92"/>
      <c r="L5" s="92"/>
      <c r="M5" s="93"/>
    </row>
    <row r="6" spans="1:13">
      <c r="A6" s="94"/>
      <c r="B6" s="95"/>
      <c r="C6" s="95"/>
      <c r="D6" s="95"/>
      <c r="E6" s="96" t="s">
        <v>105</v>
      </c>
      <c r="F6" s="97"/>
      <c r="G6" s="175">
        <f ca="1">NOW()</f>
        <v>40339.711934606479</v>
      </c>
      <c r="H6" s="175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76" t="s">
        <v>0</v>
      </c>
      <c r="B8" s="178" t="s">
        <v>106</v>
      </c>
      <c r="C8" s="176" t="s">
        <v>1</v>
      </c>
      <c r="D8" s="176"/>
      <c r="E8" s="176"/>
      <c r="F8" s="176"/>
      <c r="G8" s="176"/>
      <c r="H8" s="176"/>
      <c r="I8" s="176"/>
      <c r="J8" s="176" t="s">
        <v>4</v>
      </c>
      <c r="K8" s="176"/>
      <c r="L8" s="176"/>
      <c r="M8" s="176" t="s">
        <v>2</v>
      </c>
    </row>
    <row r="9" spans="1:13" ht="17.25" thickTop="1" thickBot="1">
      <c r="A9" s="177"/>
      <c r="B9" s="179"/>
      <c r="C9" s="177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7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>
        <v>30</v>
      </c>
      <c r="K10" s="108">
        <v>3</v>
      </c>
      <c r="L10" s="108">
        <v>90</v>
      </c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s="110" customFormat="1" ht="17.25" thickTop="1" thickBot="1">
      <c r="A12" s="102">
        <v>40210</v>
      </c>
      <c r="B12" s="103"/>
      <c r="C12" s="103" t="s">
        <v>223</v>
      </c>
      <c r="D12" s="104">
        <v>30</v>
      </c>
      <c r="E12" s="105">
        <v>3</v>
      </c>
      <c r="F12" s="106">
        <f>$D$12*$E$12</f>
        <v>90</v>
      </c>
      <c r="G12" s="104"/>
      <c r="H12" s="106"/>
      <c r="I12" s="106"/>
      <c r="J12" s="107">
        <f>J13+D12</f>
        <v>30</v>
      </c>
      <c r="K12" s="108">
        <f>$L$12/$J$12</f>
        <v>3</v>
      </c>
      <c r="L12" s="108">
        <f>L13+F12</f>
        <v>90</v>
      </c>
      <c r="M12" s="109"/>
    </row>
    <row r="13" spans="1:13" ht="15.75" thickTop="1"/>
  </sheetData>
  <sheetProtection password="ABD7" sheet="1" objects="1" scenarios="1" insertRows="0" deleteRows="0"/>
  <protectedRanges>
    <protectedRange sqref="A10:XFD12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71">
    <tabColor rgb="FFFF0000"/>
    <pageSetUpPr fitToPage="1"/>
  </sheetPr>
  <dimension ref="A1:M13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9" t="s">
        <v>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1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72" t="s">
        <v>3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4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MATERIALES'!E37</f>
        <v>SOBREMANTELES ROSADOS</v>
      </c>
      <c r="C5" s="89"/>
      <c r="D5" s="89"/>
      <c r="E5" s="90" t="s">
        <v>13</v>
      </c>
      <c r="F5" s="91"/>
      <c r="G5" s="89" t="s">
        <v>174</v>
      </c>
      <c r="H5" s="92"/>
      <c r="I5" s="90" t="s">
        <v>114</v>
      </c>
      <c r="J5" s="89" t="str">
        <f>'MATERIA PRIMA Y MATERIALES'!D37</f>
        <v>1.1.04.28</v>
      </c>
      <c r="K5" s="92"/>
      <c r="L5" s="92"/>
      <c r="M5" s="93"/>
    </row>
    <row r="6" spans="1:13">
      <c r="A6" s="94"/>
      <c r="B6" s="95"/>
      <c r="C6" s="95"/>
      <c r="D6" s="95"/>
      <c r="E6" s="96" t="s">
        <v>105</v>
      </c>
      <c r="F6" s="97"/>
      <c r="G6" s="175">
        <f ca="1">NOW()</f>
        <v>40339.711934606479</v>
      </c>
      <c r="H6" s="175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76" t="s">
        <v>0</v>
      </c>
      <c r="B8" s="178" t="s">
        <v>106</v>
      </c>
      <c r="C8" s="176" t="s">
        <v>1</v>
      </c>
      <c r="D8" s="176"/>
      <c r="E8" s="176"/>
      <c r="F8" s="176"/>
      <c r="G8" s="176"/>
      <c r="H8" s="176"/>
      <c r="I8" s="176"/>
      <c r="J8" s="176" t="s">
        <v>4</v>
      </c>
      <c r="K8" s="176"/>
      <c r="L8" s="176"/>
      <c r="M8" s="176" t="s">
        <v>2</v>
      </c>
    </row>
    <row r="9" spans="1:13" ht="17.25" thickTop="1" thickBot="1">
      <c r="A9" s="177"/>
      <c r="B9" s="179"/>
      <c r="C9" s="177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7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>
        <v>25</v>
      </c>
      <c r="K10" s="108">
        <v>3</v>
      </c>
      <c r="L10" s="108">
        <v>75</v>
      </c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s="110" customFormat="1" ht="17.25" thickTop="1" thickBot="1">
      <c r="A12" s="102">
        <v>40210</v>
      </c>
      <c r="B12" s="103"/>
      <c r="C12" s="103" t="s">
        <v>223</v>
      </c>
      <c r="D12" s="104">
        <v>25</v>
      </c>
      <c r="E12" s="105">
        <v>3</v>
      </c>
      <c r="F12" s="106">
        <f>$D$12*$E$12</f>
        <v>75</v>
      </c>
      <c r="G12" s="104"/>
      <c r="H12" s="106"/>
      <c r="I12" s="106"/>
      <c r="J12" s="107">
        <f>J13+D12</f>
        <v>25</v>
      </c>
      <c r="K12" s="108">
        <f>$L$12/$J$12</f>
        <v>3</v>
      </c>
      <c r="L12" s="108">
        <f>L13+F12</f>
        <v>75</v>
      </c>
      <c r="M12" s="109"/>
    </row>
    <row r="13" spans="1:13" ht="15.75" thickTop="1"/>
  </sheetData>
  <sheetProtection password="ABD7" sheet="1" objects="1" scenarios="1" insertRows="0" deleteRows="0"/>
  <protectedRanges>
    <protectedRange sqref="A10:XFD12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76">
    <tabColor rgb="FFFF0000"/>
    <pageSetUpPr fitToPage="1"/>
  </sheetPr>
  <dimension ref="A1:M13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9" t="s">
        <v>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1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72" t="s">
        <v>3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4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MATERIALES'!E38</f>
        <v>MANTELES COLORES M/1m</v>
      </c>
      <c r="C5" s="89"/>
      <c r="D5" s="89"/>
      <c r="E5" s="90" t="s">
        <v>13</v>
      </c>
      <c r="F5" s="91"/>
      <c r="G5" s="89" t="s">
        <v>174</v>
      </c>
      <c r="H5" s="92"/>
      <c r="I5" s="90" t="s">
        <v>114</v>
      </c>
      <c r="J5" s="89" t="str">
        <f>'MATERIA PRIMA Y MATERIALES'!D38</f>
        <v>1.1.04.29</v>
      </c>
      <c r="K5" s="92"/>
      <c r="L5" s="92"/>
      <c r="M5" s="93"/>
    </row>
    <row r="6" spans="1:13">
      <c r="A6" s="94"/>
      <c r="B6" s="95"/>
      <c r="C6" s="95"/>
      <c r="D6" s="95"/>
      <c r="E6" s="96" t="s">
        <v>105</v>
      </c>
      <c r="F6" s="97"/>
      <c r="G6" s="175">
        <f ca="1">NOW()</f>
        <v>40339.711934606479</v>
      </c>
      <c r="H6" s="175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76" t="s">
        <v>0</v>
      </c>
      <c r="B8" s="178" t="s">
        <v>106</v>
      </c>
      <c r="C8" s="176" t="s">
        <v>1</v>
      </c>
      <c r="D8" s="176"/>
      <c r="E8" s="176"/>
      <c r="F8" s="176"/>
      <c r="G8" s="176"/>
      <c r="H8" s="176"/>
      <c r="I8" s="176"/>
      <c r="J8" s="176" t="s">
        <v>4</v>
      </c>
      <c r="K8" s="176"/>
      <c r="L8" s="176"/>
      <c r="M8" s="176" t="s">
        <v>2</v>
      </c>
    </row>
    <row r="9" spans="1:13" ht="17.25" thickTop="1" thickBot="1">
      <c r="A9" s="177"/>
      <c r="B9" s="179"/>
      <c r="C9" s="177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7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>
        <v>10</v>
      </c>
      <c r="K10" s="108">
        <v>6</v>
      </c>
      <c r="L10" s="108">
        <v>60</v>
      </c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s="110" customFormat="1" ht="17.25" thickTop="1" thickBot="1">
      <c r="A12" s="102">
        <v>40210</v>
      </c>
      <c r="B12" s="103"/>
      <c r="C12" s="103" t="s">
        <v>223</v>
      </c>
      <c r="D12" s="104">
        <v>10</v>
      </c>
      <c r="E12" s="105">
        <v>6</v>
      </c>
      <c r="F12" s="106">
        <f>$D$12*$E$12</f>
        <v>60</v>
      </c>
      <c r="G12" s="104"/>
      <c r="H12" s="106"/>
      <c r="I12" s="106"/>
      <c r="J12" s="107">
        <f>J13+D12</f>
        <v>10</v>
      </c>
      <c r="K12" s="108">
        <f>$L$12/$J$12</f>
        <v>6</v>
      </c>
      <c r="L12" s="108">
        <f>L13+F12</f>
        <v>60</v>
      </c>
      <c r="M12" s="109"/>
    </row>
    <row r="13" spans="1:13" ht="15.75" thickTop="1"/>
  </sheetData>
  <sheetProtection password="ABD7" sheet="1" objects="1" scenarios="1" insertRows="0" deleteRows="0"/>
  <protectedRanges>
    <protectedRange sqref="A10:XFD12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75">
    <tabColor rgb="FFFF0000"/>
    <pageSetUpPr fitToPage="1"/>
  </sheetPr>
  <dimension ref="A1:M13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9" t="s">
        <v>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1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72" t="s">
        <v>3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4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MATERIALES'!E39</f>
        <v>VIDRIOS  M/1m</v>
      </c>
      <c r="C5" s="89"/>
      <c r="D5" s="89"/>
      <c r="E5" s="90" t="s">
        <v>13</v>
      </c>
      <c r="F5" s="91"/>
      <c r="G5" s="89" t="s">
        <v>174</v>
      </c>
      <c r="H5" s="92"/>
      <c r="I5" s="90" t="s">
        <v>114</v>
      </c>
      <c r="J5" s="89" t="str">
        <f>'MATERIA PRIMA Y MATERIALES'!D39</f>
        <v>1.1.04.30</v>
      </c>
      <c r="K5" s="92"/>
      <c r="L5" s="92"/>
      <c r="M5" s="93"/>
    </row>
    <row r="6" spans="1:13">
      <c r="A6" s="94"/>
      <c r="B6" s="95"/>
      <c r="C6" s="95"/>
      <c r="D6" s="95"/>
      <c r="E6" s="96" t="s">
        <v>105</v>
      </c>
      <c r="F6" s="97"/>
      <c r="G6" s="175">
        <f ca="1">NOW()</f>
        <v>40339.711934606479</v>
      </c>
      <c r="H6" s="175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76" t="s">
        <v>0</v>
      </c>
      <c r="B8" s="178" t="s">
        <v>106</v>
      </c>
      <c r="C8" s="176" t="s">
        <v>1</v>
      </c>
      <c r="D8" s="176"/>
      <c r="E8" s="176"/>
      <c r="F8" s="176"/>
      <c r="G8" s="176"/>
      <c r="H8" s="176"/>
      <c r="I8" s="176"/>
      <c r="J8" s="176" t="s">
        <v>4</v>
      </c>
      <c r="K8" s="176"/>
      <c r="L8" s="176"/>
      <c r="M8" s="176" t="s">
        <v>2</v>
      </c>
    </row>
    <row r="9" spans="1:13" ht="17.25" thickTop="1" thickBot="1">
      <c r="A9" s="177"/>
      <c r="B9" s="179"/>
      <c r="C9" s="177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7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>
        <v>10</v>
      </c>
      <c r="K10" s="108">
        <v>10</v>
      </c>
      <c r="L10" s="108">
        <v>100</v>
      </c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s="110" customFormat="1" ht="17.25" thickTop="1" thickBot="1">
      <c r="A12" s="102">
        <v>40210</v>
      </c>
      <c r="B12" s="103"/>
      <c r="C12" s="103" t="s">
        <v>223</v>
      </c>
      <c r="D12" s="104">
        <v>10</v>
      </c>
      <c r="E12" s="105">
        <v>10</v>
      </c>
      <c r="F12" s="106">
        <f>$D$12*$E$12</f>
        <v>100</v>
      </c>
      <c r="G12" s="104"/>
      <c r="H12" s="106"/>
      <c r="I12" s="106"/>
      <c r="J12" s="107">
        <f>J13+D12</f>
        <v>10</v>
      </c>
      <c r="K12" s="108">
        <f>$L$12/$J$12</f>
        <v>10</v>
      </c>
      <c r="L12" s="108">
        <f>L13+F12</f>
        <v>100</v>
      </c>
      <c r="M12" s="109"/>
    </row>
    <row r="13" spans="1:13" ht="15.75" thickTop="1"/>
  </sheetData>
  <sheetProtection password="ABD7" sheet="1" objects="1" scenarios="1" insertRows="0" deleteRows="0"/>
  <protectedRanges>
    <protectedRange sqref="A10:XFD12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73">
    <tabColor rgb="FFFF0000"/>
    <pageSetUpPr fitToPage="1"/>
  </sheetPr>
  <dimension ref="A1:M13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9" t="s">
        <v>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1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72" t="s">
        <v>3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4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MATERIALES'!E40</f>
        <v>SALEROS</v>
      </c>
      <c r="C5" s="89"/>
      <c r="D5" s="89"/>
      <c r="E5" s="90" t="s">
        <v>13</v>
      </c>
      <c r="F5" s="91"/>
      <c r="G5" s="89" t="s">
        <v>174</v>
      </c>
      <c r="H5" s="92"/>
      <c r="I5" s="90" t="s">
        <v>114</v>
      </c>
      <c r="J5" s="89" t="str">
        <f>'MATERIA PRIMA Y MATERIALES'!D40</f>
        <v>1.1.04.31</v>
      </c>
      <c r="K5" s="92"/>
      <c r="L5" s="92"/>
      <c r="M5" s="93"/>
    </row>
    <row r="6" spans="1:13">
      <c r="A6" s="94"/>
      <c r="B6" s="95"/>
      <c r="C6" s="95"/>
      <c r="D6" s="95"/>
      <c r="E6" s="96" t="s">
        <v>105</v>
      </c>
      <c r="F6" s="97"/>
      <c r="G6" s="175">
        <f ca="1">NOW()</f>
        <v>40339.711934606479</v>
      </c>
      <c r="H6" s="175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76" t="s">
        <v>0</v>
      </c>
      <c r="B8" s="178" t="s">
        <v>106</v>
      </c>
      <c r="C8" s="176" t="s">
        <v>1</v>
      </c>
      <c r="D8" s="176"/>
      <c r="E8" s="176"/>
      <c r="F8" s="176"/>
      <c r="G8" s="176"/>
      <c r="H8" s="176"/>
      <c r="I8" s="176"/>
      <c r="J8" s="176" t="s">
        <v>4</v>
      </c>
      <c r="K8" s="176"/>
      <c r="L8" s="176"/>
      <c r="M8" s="176" t="s">
        <v>2</v>
      </c>
    </row>
    <row r="9" spans="1:13" ht="17.25" thickTop="1" thickBot="1">
      <c r="A9" s="177"/>
      <c r="B9" s="179"/>
      <c r="C9" s="177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7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>
        <v>15</v>
      </c>
      <c r="K10" s="108">
        <v>0.3</v>
      </c>
      <c r="L10" s="108">
        <v>4.5</v>
      </c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s="110" customFormat="1" ht="17.25" thickTop="1" thickBot="1">
      <c r="A12" s="102">
        <v>40210</v>
      </c>
      <c r="B12" s="103"/>
      <c r="C12" s="103" t="s">
        <v>223</v>
      </c>
      <c r="D12" s="104">
        <v>15</v>
      </c>
      <c r="E12" s="105">
        <v>0.3</v>
      </c>
      <c r="F12" s="106">
        <f>$D$12*$E$12</f>
        <v>4.5</v>
      </c>
      <c r="G12" s="104"/>
      <c r="H12" s="106"/>
      <c r="I12" s="106"/>
      <c r="J12" s="107">
        <f>J13+D12</f>
        <v>15</v>
      </c>
      <c r="K12" s="108">
        <f>$L$12/$J$12</f>
        <v>0.3</v>
      </c>
      <c r="L12" s="108">
        <f>L13+F12</f>
        <v>4.5</v>
      </c>
      <c r="M12" s="109"/>
    </row>
    <row r="13" spans="1:13" ht="15.75" thickTop="1"/>
  </sheetData>
  <sheetProtection password="ABD7" sheet="1" objects="1" scenarios="1" insertRows="0" deleteRows="0"/>
  <protectedRanges>
    <protectedRange sqref="A10:XFD12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74">
    <tabColor rgb="FFFF0000"/>
    <pageSetUpPr fitToPage="1"/>
  </sheetPr>
  <dimension ref="A1:M13"/>
  <sheetViews>
    <sheetView workbookViewId="0">
      <selection activeCell="L12" sqref="L12"/>
    </sheetView>
  </sheetViews>
  <sheetFormatPr baseColWidth="10" defaultRowHeight="15"/>
  <cols>
    <col min="1" max="1" width="15.28515625" style="5" customWidth="1"/>
    <col min="2" max="2" width="10.140625" style="5" customWidth="1"/>
    <col min="3" max="3" width="23.28515625" style="5" customWidth="1"/>
    <col min="4" max="4" width="11" style="5" customWidth="1"/>
    <col min="5" max="5" width="11" style="31" customWidth="1"/>
    <col min="6" max="6" width="13.140625" style="31" customWidth="1"/>
    <col min="7" max="7" width="11" style="5" customWidth="1"/>
    <col min="8" max="8" width="11" style="31" customWidth="1"/>
    <col min="9" max="9" width="13.140625" style="31" customWidth="1"/>
    <col min="10" max="10" width="11.42578125" style="5"/>
    <col min="11" max="11" width="12.28515625" style="31" customWidth="1"/>
    <col min="12" max="12" width="13.140625" style="31" customWidth="1"/>
    <col min="13" max="13" width="14.140625" style="5" customWidth="1"/>
    <col min="14" max="16384" width="11.42578125" style="5"/>
  </cols>
  <sheetData>
    <row r="1" spans="1:13" ht="21.75" thickTop="1">
      <c r="A1" s="180" t="s">
        <v>8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2"/>
    </row>
    <row r="2" spans="1:13" ht="15.75">
      <c r="A2" s="6"/>
      <c r="B2" s="7"/>
      <c r="C2" s="7"/>
      <c r="D2" s="7"/>
      <c r="E2" s="8"/>
      <c r="F2" s="8"/>
      <c r="G2" s="7"/>
      <c r="H2" s="8"/>
      <c r="I2" s="8"/>
      <c r="J2" s="7"/>
      <c r="K2" s="8"/>
      <c r="L2" s="8"/>
      <c r="M2" s="9"/>
    </row>
    <row r="3" spans="1:13" ht="19.5">
      <c r="A3" s="183" t="s">
        <v>3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5"/>
    </row>
    <row r="4" spans="1:13" ht="15.75" thickBot="1">
      <c r="A4" s="10"/>
      <c r="B4" s="11"/>
      <c r="C4" s="11"/>
      <c r="D4" s="11"/>
      <c r="E4" s="12"/>
      <c r="F4" s="12"/>
      <c r="G4" s="11"/>
      <c r="H4" s="12"/>
      <c r="I4" s="12"/>
      <c r="J4" s="11"/>
      <c r="K4" s="12"/>
      <c r="L4" s="12"/>
      <c r="M4" s="13"/>
    </row>
    <row r="5" spans="1:13" ht="20.25" customHeight="1" thickTop="1">
      <c r="A5" s="14" t="s">
        <v>10</v>
      </c>
      <c r="B5" s="15" t="str">
        <f>'MATERIA PRIMA Y MATERIALES'!E41</f>
        <v xml:space="preserve">CAJAS PARA CUBIERTOS </v>
      </c>
      <c r="C5" s="15"/>
      <c r="D5" s="15"/>
      <c r="E5" s="16" t="s">
        <v>13</v>
      </c>
      <c r="F5" s="17"/>
      <c r="G5" s="15" t="s">
        <v>174</v>
      </c>
      <c r="H5" s="18"/>
      <c r="I5" s="16" t="s">
        <v>114</v>
      </c>
      <c r="J5" s="15" t="str">
        <f>'MATERIA PRIMA Y MATERIALES'!D41</f>
        <v>1.1.04.32</v>
      </c>
      <c r="K5" s="18"/>
      <c r="L5" s="18"/>
      <c r="M5" s="20"/>
    </row>
    <row r="6" spans="1:13">
      <c r="A6" s="21"/>
      <c r="B6" s="22"/>
      <c r="C6" s="22"/>
      <c r="D6" s="22"/>
      <c r="E6" s="23" t="s">
        <v>105</v>
      </c>
      <c r="F6" s="24"/>
      <c r="G6" s="186">
        <f ca="1">NOW()</f>
        <v>40339.711934606479</v>
      </c>
      <c r="H6" s="186"/>
      <c r="I6" s="25"/>
      <c r="J6" s="26"/>
      <c r="K6" s="25"/>
      <c r="L6" s="25"/>
      <c r="M6" s="9"/>
    </row>
    <row r="7" spans="1:13" ht="15.75" thickBot="1">
      <c r="A7" s="10"/>
      <c r="B7" s="11"/>
      <c r="C7" s="11"/>
      <c r="D7" s="11"/>
      <c r="E7" s="12"/>
      <c r="F7" s="12"/>
      <c r="G7" s="11"/>
      <c r="H7" s="12"/>
      <c r="I7" s="12"/>
      <c r="J7" s="11"/>
      <c r="K7" s="12"/>
      <c r="L7" s="12"/>
      <c r="M7" s="13"/>
    </row>
    <row r="8" spans="1:13" ht="21" customHeight="1" thickTop="1" thickBot="1">
      <c r="A8" s="187" t="s">
        <v>0</v>
      </c>
      <c r="B8" s="189" t="s">
        <v>106</v>
      </c>
      <c r="C8" s="187" t="s">
        <v>1</v>
      </c>
      <c r="D8" s="187"/>
      <c r="E8" s="187"/>
      <c r="F8" s="187"/>
      <c r="G8" s="187"/>
      <c r="H8" s="187"/>
      <c r="I8" s="187"/>
      <c r="J8" s="187" t="s">
        <v>4</v>
      </c>
      <c r="K8" s="187"/>
      <c r="L8" s="187"/>
      <c r="M8" s="187" t="s">
        <v>2</v>
      </c>
    </row>
    <row r="9" spans="1:13" ht="17.25" thickTop="1" thickBot="1">
      <c r="A9" s="188"/>
      <c r="B9" s="190"/>
      <c r="C9" s="188"/>
      <c r="D9" s="27" t="s">
        <v>5</v>
      </c>
      <c r="E9" s="28" t="s">
        <v>6</v>
      </c>
      <c r="F9" s="28" t="s">
        <v>7</v>
      </c>
      <c r="G9" s="27" t="s">
        <v>5</v>
      </c>
      <c r="H9" s="28" t="s">
        <v>6</v>
      </c>
      <c r="I9" s="28" t="s">
        <v>7</v>
      </c>
      <c r="J9" s="27" t="s">
        <v>5</v>
      </c>
      <c r="K9" s="28" t="s">
        <v>6</v>
      </c>
      <c r="L9" s="28" t="s">
        <v>7</v>
      </c>
      <c r="M9" s="188"/>
    </row>
    <row r="10" spans="1:13" s="30" customFormat="1" ht="17.25" thickTop="1" thickBot="1">
      <c r="A10" s="34"/>
      <c r="B10" s="1"/>
      <c r="C10" s="1"/>
      <c r="D10" s="3"/>
      <c r="E10" s="4"/>
      <c r="F10" s="29"/>
      <c r="G10" s="3"/>
      <c r="H10" s="29"/>
      <c r="I10" s="29"/>
      <c r="J10" s="32">
        <v>14</v>
      </c>
      <c r="K10" s="33">
        <v>1</v>
      </c>
      <c r="L10" s="33">
        <v>14</v>
      </c>
      <c r="M10" s="2"/>
    </row>
    <row r="11" spans="1:13" s="30" customFormat="1" ht="17.25" thickTop="1" thickBot="1">
      <c r="A11" s="34"/>
      <c r="B11" s="1"/>
      <c r="C11" s="1"/>
      <c r="D11" s="3"/>
      <c r="E11" s="4"/>
      <c r="F11" s="29"/>
      <c r="G11" s="3"/>
      <c r="H11" s="29"/>
      <c r="I11" s="29"/>
      <c r="J11" s="32"/>
      <c r="K11" s="33"/>
      <c r="L11" s="33"/>
      <c r="M11" s="2"/>
    </row>
    <row r="12" spans="1:13" s="30" customFormat="1" ht="17.25" thickTop="1" thickBot="1">
      <c r="A12" s="34">
        <v>40210</v>
      </c>
      <c r="B12" s="1"/>
      <c r="C12" s="1" t="s">
        <v>232</v>
      </c>
      <c r="D12" s="3">
        <v>14</v>
      </c>
      <c r="E12" s="4">
        <v>1</v>
      </c>
      <c r="F12" s="29">
        <f>$D$12*$E$12</f>
        <v>14</v>
      </c>
      <c r="G12" s="3"/>
      <c r="H12" s="29"/>
      <c r="I12" s="29"/>
      <c r="J12" s="32">
        <f>J13+D12</f>
        <v>14</v>
      </c>
      <c r="K12" s="33">
        <f>$L$12/$J$12</f>
        <v>1</v>
      </c>
      <c r="L12" s="33">
        <f>L13+F12</f>
        <v>14</v>
      </c>
      <c r="M12" s="2"/>
    </row>
    <row r="13" spans="1:13" ht="15.75" thickTop="1"/>
  </sheetData>
  <sheetProtection password="ABD7" sheet="1" objects="1" scenarios="1" insertRows="0" deleteRows="0"/>
  <protectedRanges>
    <protectedRange sqref="A10:XFD12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6">
    <tabColor rgb="FFFF0000"/>
    <pageSetUpPr fitToPage="1"/>
  </sheetPr>
  <dimension ref="A1:M13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9" t="s">
        <v>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1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72" t="s">
        <v>3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4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MATERIALES'!E42</f>
        <v>BAR</v>
      </c>
      <c r="C5" s="89"/>
      <c r="D5" s="89"/>
      <c r="E5" s="90" t="s">
        <v>13</v>
      </c>
      <c r="F5" s="91"/>
      <c r="G5" s="89" t="s">
        <v>174</v>
      </c>
      <c r="H5" s="92"/>
      <c r="I5" s="90" t="s">
        <v>114</v>
      </c>
      <c r="J5" s="89" t="str">
        <f>'MATERIA PRIMA Y MATERIALES'!D42</f>
        <v>1.1.04.33</v>
      </c>
      <c r="K5" s="92"/>
      <c r="L5" s="92"/>
      <c r="M5" s="93"/>
    </row>
    <row r="6" spans="1:13">
      <c r="A6" s="94"/>
      <c r="B6" s="95"/>
      <c r="C6" s="95"/>
      <c r="D6" s="95"/>
      <c r="E6" s="96" t="s">
        <v>105</v>
      </c>
      <c r="F6" s="97"/>
      <c r="G6" s="175">
        <f ca="1">NOW()</f>
        <v>40339.711934606479</v>
      </c>
      <c r="H6" s="175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76" t="s">
        <v>0</v>
      </c>
      <c r="B8" s="178" t="s">
        <v>106</v>
      </c>
      <c r="C8" s="176" t="s">
        <v>1</v>
      </c>
      <c r="D8" s="176"/>
      <c r="E8" s="176"/>
      <c r="F8" s="176"/>
      <c r="G8" s="176"/>
      <c r="H8" s="176"/>
      <c r="I8" s="176"/>
      <c r="J8" s="176" t="s">
        <v>4</v>
      </c>
      <c r="K8" s="176"/>
      <c r="L8" s="176"/>
      <c r="M8" s="176" t="s">
        <v>2</v>
      </c>
    </row>
    <row r="9" spans="1:13" ht="17.25" thickTop="1" thickBot="1">
      <c r="A9" s="177"/>
      <c r="B9" s="179"/>
      <c r="C9" s="177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7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>
        <v>1</v>
      </c>
      <c r="K10" s="108">
        <v>150</v>
      </c>
      <c r="L10" s="108">
        <v>150</v>
      </c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s="110" customFormat="1" ht="17.25" thickTop="1" thickBot="1">
      <c r="A12" s="102">
        <v>40210</v>
      </c>
      <c r="B12" s="103"/>
      <c r="C12" s="103" t="s">
        <v>234</v>
      </c>
      <c r="D12" s="104">
        <v>1</v>
      </c>
      <c r="E12" s="105">
        <v>150</v>
      </c>
      <c r="F12" s="106">
        <f>$D$12*$E$12</f>
        <v>150</v>
      </c>
      <c r="G12" s="104"/>
      <c r="H12" s="106"/>
      <c r="I12" s="106"/>
      <c r="J12" s="107">
        <f>J13+D12</f>
        <v>1</v>
      </c>
      <c r="K12" s="108">
        <f>$L$12/$J$12</f>
        <v>150</v>
      </c>
      <c r="L12" s="108">
        <f>L13+F12</f>
        <v>150</v>
      </c>
      <c r="M12" s="109"/>
    </row>
    <row r="13" spans="1:13" ht="15.75" thickTop="1"/>
  </sheetData>
  <sheetProtection password="ABD7" sheet="1" objects="1" scenarios="1" insertRows="0" deleteRows="0"/>
  <protectedRanges>
    <protectedRange sqref="A10:XFD12" name="Rango2"/>
    <protectedRange sqref="A10:XFD12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72">
    <tabColor rgb="FFFF0000"/>
    <pageSetUpPr fitToPage="1"/>
  </sheetPr>
  <dimension ref="A1:M13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9" t="s">
        <v>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1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72" t="s">
        <v>3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4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MATERIALES'!E43</f>
        <v>CUCHARAS</v>
      </c>
      <c r="C5" s="89"/>
      <c r="D5" s="89"/>
      <c r="E5" s="90" t="s">
        <v>13</v>
      </c>
      <c r="F5" s="91"/>
      <c r="G5" s="89" t="s">
        <v>174</v>
      </c>
      <c r="H5" s="92"/>
      <c r="I5" s="90" t="s">
        <v>114</v>
      </c>
      <c r="J5" s="89" t="str">
        <f>'MATERIA PRIMA Y MATERIALES'!D43</f>
        <v>1.1.04.34</v>
      </c>
      <c r="K5" s="92"/>
      <c r="L5" s="92"/>
      <c r="M5" s="93"/>
    </row>
    <row r="6" spans="1:13">
      <c r="A6" s="94"/>
      <c r="B6" s="95"/>
      <c r="C6" s="95"/>
      <c r="D6" s="95"/>
      <c r="E6" s="96" t="s">
        <v>105</v>
      </c>
      <c r="F6" s="97"/>
      <c r="G6" s="175">
        <f ca="1">NOW()</f>
        <v>40339.711934606479</v>
      </c>
      <c r="H6" s="175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76" t="s">
        <v>0</v>
      </c>
      <c r="B8" s="178" t="s">
        <v>106</v>
      </c>
      <c r="C8" s="176" t="s">
        <v>1</v>
      </c>
      <c r="D8" s="176"/>
      <c r="E8" s="176"/>
      <c r="F8" s="176"/>
      <c r="G8" s="176"/>
      <c r="H8" s="176"/>
      <c r="I8" s="176"/>
      <c r="J8" s="176" t="s">
        <v>4</v>
      </c>
      <c r="K8" s="176"/>
      <c r="L8" s="176"/>
      <c r="M8" s="176" t="s">
        <v>2</v>
      </c>
    </row>
    <row r="9" spans="1:13" ht="17.25" thickTop="1" thickBot="1">
      <c r="A9" s="177"/>
      <c r="B9" s="179"/>
      <c r="C9" s="177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7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>
        <v>300</v>
      </c>
      <c r="K10" s="108">
        <v>0.35</v>
      </c>
      <c r="L10" s="108">
        <v>105</v>
      </c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s="110" customFormat="1" ht="17.25" thickTop="1" thickBot="1">
      <c r="A12" s="102">
        <v>40210</v>
      </c>
      <c r="B12" s="103"/>
      <c r="C12" s="103" t="s">
        <v>223</v>
      </c>
      <c r="D12" s="104">
        <v>300</v>
      </c>
      <c r="E12" s="105">
        <v>0.35</v>
      </c>
      <c r="F12" s="106">
        <f>$D$12*$E$12</f>
        <v>105</v>
      </c>
      <c r="G12" s="104"/>
      <c r="H12" s="106"/>
      <c r="I12" s="106"/>
      <c r="J12" s="107">
        <f>J13+D12</f>
        <v>300</v>
      </c>
      <c r="K12" s="108">
        <f>$L$12/$J$12</f>
        <v>0.35</v>
      </c>
      <c r="L12" s="108">
        <f>L13+F12</f>
        <v>105</v>
      </c>
      <c r="M12" s="109"/>
    </row>
    <row r="13" spans="1:13" ht="15.75" thickTop="1"/>
  </sheetData>
  <sheetProtection password="ABD7" sheet="1" objects="1" scenarios="1" insertRows="0" deleteRows="0"/>
  <protectedRanges>
    <protectedRange sqref="A10:XFD12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5">
    <tabColor rgb="FFFF0000"/>
    <pageSetUpPr fitToPage="1"/>
  </sheetPr>
  <dimension ref="A1:M18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9" t="s">
        <v>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1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72" t="s">
        <v>3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4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MATERIALES'!E44</f>
        <v>CUCHILLOS DE MESA</v>
      </c>
      <c r="C5" s="89"/>
      <c r="D5" s="89"/>
      <c r="E5" s="90" t="s">
        <v>13</v>
      </c>
      <c r="F5" s="91"/>
      <c r="G5" s="89" t="s">
        <v>174</v>
      </c>
      <c r="H5" s="92"/>
      <c r="I5" s="90" t="s">
        <v>114</v>
      </c>
      <c r="J5" s="89" t="str">
        <f>'MATERIA PRIMA Y MATERIALES'!D44</f>
        <v>1.1.04.35</v>
      </c>
      <c r="K5" s="92"/>
      <c r="L5" s="92"/>
      <c r="M5" s="93"/>
    </row>
    <row r="6" spans="1:13">
      <c r="A6" s="94"/>
      <c r="B6" s="95"/>
      <c r="C6" s="95"/>
      <c r="D6" s="95"/>
      <c r="E6" s="96" t="s">
        <v>105</v>
      </c>
      <c r="F6" s="97"/>
      <c r="G6" s="175">
        <f ca="1">NOW()</f>
        <v>40339.711934606479</v>
      </c>
      <c r="H6" s="175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76" t="s">
        <v>0</v>
      </c>
      <c r="B8" s="178" t="s">
        <v>106</v>
      </c>
      <c r="C8" s="176" t="s">
        <v>1</v>
      </c>
      <c r="D8" s="176"/>
      <c r="E8" s="176"/>
      <c r="F8" s="176"/>
      <c r="G8" s="176"/>
      <c r="H8" s="176"/>
      <c r="I8" s="176"/>
      <c r="J8" s="176" t="s">
        <v>4</v>
      </c>
      <c r="K8" s="176"/>
      <c r="L8" s="176"/>
      <c r="M8" s="176" t="s">
        <v>2</v>
      </c>
    </row>
    <row r="9" spans="1:13" ht="17.25" thickTop="1" thickBot="1">
      <c r="A9" s="177"/>
      <c r="B9" s="179"/>
      <c r="C9" s="177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7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>
        <v>250</v>
      </c>
      <c r="K10" s="108">
        <v>0.6</v>
      </c>
      <c r="L10" s="108">
        <v>150</v>
      </c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s="110" customFormat="1" ht="17.25" thickTop="1" thickBot="1">
      <c r="A12" s="102">
        <v>40210</v>
      </c>
      <c r="B12" s="103"/>
      <c r="C12" s="103" t="s">
        <v>223</v>
      </c>
      <c r="D12" s="104">
        <v>250</v>
      </c>
      <c r="E12" s="105">
        <v>0.6</v>
      </c>
      <c r="F12" s="106">
        <f>$D$12*$E$12</f>
        <v>150</v>
      </c>
      <c r="G12" s="104"/>
      <c r="H12" s="106"/>
      <c r="I12" s="106"/>
      <c r="J12" s="107">
        <f>J13+D12</f>
        <v>250</v>
      </c>
      <c r="K12" s="108">
        <f>$L$12/$J$12</f>
        <v>0.6</v>
      </c>
      <c r="L12" s="108">
        <f>L13+F12</f>
        <v>150</v>
      </c>
      <c r="M12" s="109"/>
    </row>
    <row r="13" spans="1:13" ht="18.75" thickTop="1">
      <c r="A13" s="112"/>
      <c r="B13" s="112"/>
      <c r="C13" s="113"/>
      <c r="D13" s="114"/>
      <c r="E13" s="115"/>
      <c r="F13" s="115"/>
      <c r="G13" s="114"/>
      <c r="H13" s="115"/>
      <c r="I13" s="115"/>
      <c r="J13" s="114"/>
      <c r="K13" s="115"/>
      <c r="L13" s="115"/>
      <c r="M13" s="99"/>
    </row>
    <row r="14" spans="1:13" ht="18">
      <c r="A14" s="112"/>
      <c r="B14" s="112"/>
      <c r="L14" s="115"/>
      <c r="M14" s="99"/>
    </row>
    <row r="15" spans="1:13">
      <c r="E15" s="79"/>
      <c r="F15" s="79"/>
      <c r="H15" s="79"/>
      <c r="I15" s="79"/>
      <c r="K15" s="79"/>
    </row>
    <row r="16" spans="1:13">
      <c r="E16" s="79"/>
      <c r="F16" s="79"/>
      <c r="H16" s="79"/>
      <c r="I16" s="79"/>
      <c r="K16" s="79"/>
    </row>
    <row r="17" spans="5:11">
      <c r="E17" s="79"/>
      <c r="F17" s="79"/>
      <c r="H17" s="79"/>
      <c r="I17" s="79"/>
      <c r="K17" s="79"/>
    </row>
    <row r="18" spans="5:11">
      <c r="E18" s="79"/>
      <c r="F18" s="79"/>
      <c r="H18" s="79"/>
      <c r="I18" s="79"/>
      <c r="K18" s="79"/>
    </row>
  </sheetData>
  <sheetProtection password="ABD7" sheet="1" objects="1" scenarios="1" insertRows="0" deleteRows="0"/>
  <protectedRanges>
    <protectedRange sqref="A10:XFD12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68">
    <tabColor rgb="FFFF0000"/>
    <pageSetUpPr fitToPage="1"/>
  </sheetPr>
  <dimension ref="A1:M13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9" t="s">
        <v>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1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72" t="s">
        <v>3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4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MATERIALES'!E45</f>
        <v>CUHARILLAS</v>
      </c>
      <c r="C5" s="89"/>
      <c r="D5" s="89"/>
      <c r="E5" s="90" t="s">
        <v>13</v>
      </c>
      <c r="F5" s="91"/>
      <c r="G5" s="89" t="s">
        <v>174</v>
      </c>
      <c r="H5" s="92"/>
      <c r="I5" s="90" t="s">
        <v>114</v>
      </c>
      <c r="J5" s="89" t="str">
        <f>'MATERIA PRIMA Y MATERIALES'!D45</f>
        <v>1.1.04.36</v>
      </c>
      <c r="K5" s="92"/>
      <c r="L5" s="92"/>
      <c r="M5" s="93"/>
    </row>
    <row r="6" spans="1:13">
      <c r="A6" s="94"/>
      <c r="B6" s="95"/>
      <c r="C6" s="95"/>
      <c r="D6" s="95"/>
      <c r="E6" s="96" t="s">
        <v>105</v>
      </c>
      <c r="F6" s="97"/>
      <c r="G6" s="175">
        <f ca="1">NOW()</f>
        <v>40339.711934606479</v>
      </c>
      <c r="H6" s="175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76" t="s">
        <v>0</v>
      </c>
      <c r="B8" s="178" t="s">
        <v>106</v>
      </c>
      <c r="C8" s="176" t="s">
        <v>1</v>
      </c>
      <c r="D8" s="176"/>
      <c r="E8" s="176"/>
      <c r="F8" s="176"/>
      <c r="G8" s="176"/>
      <c r="H8" s="176"/>
      <c r="I8" s="176"/>
      <c r="J8" s="176" t="s">
        <v>4</v>
      </c>
      <c r="K8" s="176"/>
      <c r="L8" s="176"/>
      <c r="M8" s="176" t="s">
        <v>2</v>
      </c>
    </row>
    <row r="9" spans="1:13" ht="17.25" thickTop="1" thickBot="1">
      <c r="A9" s="177"/>
      <c r="B9" s="179"/>
      <c r="C9" s="177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7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>
        <v>135</v>
      </c>
      <c r="K10" s="108">
        <v>0.3</v>
      </c>
      <c r="L10" s="108">
        <v>40.5</v>
      </c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s="110" customFormat="1" ht="17.25" thickTop="1" thickBot="1">
      <c r="A12" s="102">
        <v>40210</v>
      </c>
      <c r="B12" s="103"/>
      <c r="C12" s="103" t="s">
        <v>223</v>
      </c>
      <c r="D12" s="104">
        <v>135</v>
      </c>
      <c r="E12" s="105">
        <v>0.3</v>
      </c>
      <c r="F12" s="106">
        <f>$D$12*$E$12</f>
        <v>40.5</v>
      </c>
      <c r="G12" s="104"/>
      <c r="H12" s="106"/>
      <c r="I12" s="106"/>
      <c r="J12" s="107">
        <f>J13+D12</f>
        <v>135</v>
      </c>
      <c r="K12" s="108">
        <f>$L$12/$J$12</f>
        <v>0.3</v>
      </c>
      <c r="L12" s="108">
        <f>L13+F12</f>
        <v>40.5</v>
      </c>
      <c r="M12" s="109"/>
    </row>
    <row r="13" spans="1:13" ht="15.75" thickTop="1"/>
  </sheetData>
  <sheetProtection password="ABD7" sheet="1" objects="1" scenarios="1" insertRows="0" deleteRows="0"/>
  <protectedRanges>
    <protectedRange sqref="A10:XFD12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67">
    <tabColor rgb="FFFF0000"/>
    <pageSetUpPr fitToPage="1"/>
  </sheetPr>
  <dimension ref="A1:M13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9" t="s">
        <v>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1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72" t="s">
        <v>3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4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MATERIALES'!E46</f>
        <v>CUCHILLOS DE COCINA</v>
      </c>
      <c r="C5" s="89"/>
      <c r="D5" s="89"/>
      <c r="E5" s="90" t="s">
        <v>13</v>
      </c>
      <c r="F5" s="91"/>
      <c r="G5" s="89" t="s">
        <v>174</v>
      </c>
      <c r="H5" s="92"/>
      <c r="I5" s="90" t="s">
        <v>114</v>
      </c>
      <c r="J5" s="89" t="str">
        <f>'MATERIA PRIMA Y MATERIALES'!D46</f>
        <v>1.1.04.37</v>
      </c>
      <c r="K5" s="92"/>
      <c r="L5" s="92"/>
      <c r="M5" s="93"/>
    </row>
    <row r="6" spans="1:13">
      <c r="A6" s="94"/>
      <c r="B6" s="95"/>
      <c r="C6" s="95"/>
      <c r="D6" s="95"/>
      <c r="E6" s="96" t="s">
        <v>105</v>
      </c>
      <c r="F6" s="97"/>
      <c r="G6" s="175">
        <f ca="1">NOW()</f>
        <v>40339.711934606479</v>
      </c>
      <c r="H6" s="175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76" t="s">
        <v>0</v>
      </c>
      <c r="B8" s="178" t="s">
        <v>106</v>
      </c>
      <c r="C8" s="176" t="s">
        <v>1</v>
      </c>
      <c r="D8" s="176"/>
      <c r="E8" s="176"/>
      <c r="F8" s="176"/>
      <c r="G8" s="176"/>
      <c r="H8" s="176"/>
      <c r="I8" s="176"/>
      <c r="J8" s="176" t="s">
        <v>4</v>
      </c>
      <c r="K8" s="176"/>
      <c r="L8" s="176"/>
      <c r="M8" s="176" t="s">
        <v>2</v>
      </c>
    </row>
    <row r="9" spans="1:13" ht="17.25" thickTop="1" thickBot="1">
      <c r="A9" s="177"/>
      <c r="B9" s="179"/>
      <c r="C9" s="177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7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>
        <v>18</v>
      </c>
      <c r="K10" s="108">
        <v>2.5</v>
      </c>
      <c r="L10" s="108">
        <v>45</v>
      </c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s="110" customFormat="1" ht="17.25" thickTop="1" thickBot="1">
      <c r="A12" s="102">
        <v>40210</v>
      </c>
      <c r="B12" s="103"/>
      <c r="C12" s="103" t="s">
        <v>223</v>
      </c>
      <c r="D12" s="104">
        <v>18</v>
      </c>
      <c r="E12" s="105">
        <v>2.5</v>
      </c>
      <c r="F12" s="106">
        <f>$D$12*$E$12</f>
        <v>45</v>
      </c>
      <c r="G12" s="104"/>
      <c r="H12" s="106"/>
      <c r="I12" s="106"/>
      <c r="J12" s="107">
        <f>J13+D12</f>
        <v>18</v>
      </c>
      <c r="K12" s="108">
        <f>$L$12/$J$12</f>
        <v>2.5</v>
      </c>
      <c r="L12" s="108">
        <f>L13+F12</f>
        <v>45</v>
      </c>
      <c r="M12" s="109"/>
    </row>
    <row r="13" spans="1:13" ht="15.75" thickTop="1"/>
  </sheetData>
  <sheetProtection password="ABD7" sheet="1" objects="1" scenarios="1" insertRows="0" deleteRows="0"/>
  <protectedRanges>
    <protectedRange sqref="A10:XFD12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69">
    <tabColor rgb="FFFF0000"/>
    <pageSetUpPr fitToPage="1"/>
  </sheetPr>
  <dimension ref="A1:M13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9" t="s">
        <v>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1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72" t="s">
        <v>3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4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MATERIALES'!E47</f>
        <v>CUCHARETAS</v>
      </c>
      <c r="C5" s="89"/>
      <c r="D5" s="89"/>
      <c r="E5" s="90" t="s">
        <v>13</v>
      </c>
      <c r="F5" s="91"/>
      <c r="G5" s="89" t="s">
        <v>174</v>
      </c>
      <c r="H5" s="92"/>
      <c r="I5" s="90" t="s">
        <v>114</v>
      </c>
      <c r="J5" s="89" t="str">
        <f>'MATERIA PRIMA Y MATERIALES'!D47</f>
        <v>1.1.04.38</v>
      </c>
      <c r="K5" s="92"/>
      <c r="L5" s="92"/>
      <c r="M5" s="93"/>
    </row>
    <row r="6" spans="1:13">
      <c r="A6" s="94"/>
      <c r="B6" s="95"/>
      <c r="C6" s="95"/>
      <c r="D6" s="95"/>
      <c r="E6" s="96" t="s">
        <v>105</v>
      </c>
      <c r="F6" s="97"/>
      <c r="G6" s="175">
        <f ca="1">NOW()</f>
        <v>40339.711934606479</v>
      </c>
      <c r="H6" s="175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76" t="s">
        <v>0</v>
      </c>
      <c r="B8" s="178" t="s">
        <v>106</v>
      </c>
      <c r="C8" s="176" t="s">
        <v>1</v>
      </c>
      <c r="D8" s="176"/>
      <c r="E8" s="176"/>
      <c r="F8" s="176"/>
      <c r="G8" s="176"/>
      <c r="H8" s="176"/>
      <c r="I8" s="176"/>
      <c r="J8" s="176" t="s">
        <v>4</v>
      </c>
      <c r="K8" s="176"/>
      <c r="L8" s="176"/>
      <c r="M8" s="176" t="s">
        <v>2</v>
      </c>
    </row>
    <row r="9" spans="1:13" ht="17.25" thickTop="1" thickBot="1">
      <c r="A9" s="177"/>
      <c r="B9" s="179"/>
      <c r="C9" s="177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7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>
        <v>10</v>
      </c>
      <c r="K10" s="108">
        <v>3.5</v>
      </c>
      <c r="L10" s="108">
        <v>35</v>
      </c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s="110" customFormat="1" ht="17.25" thickTop="1" thickBot="1">
      <c r="A12" s="102">
        <v>40210</v>
      </c>
      <c r="B12" s="103"/>
      <c r="C12" s="103" t="s">
        <v>223</v>
      </c>
      <c r="D12" s="104">
        <v>10</v>
      </c>
      <c r="E12" s="105">
        <v>3.5</v>
      </c>
      <c r="F12" s="106">
        <f>$D$12*$E$12</f>
        <v>35</v>
      </c>
      <c r="G12" s="104"/>
      <c r="H12" s="106"/>
      <c r="I12" s="106"/>
      <c r="J12" s="107">
        <f>J13+D12</f>
        <v>10</v>
      </c>
      <c r="K12" s="108">
        <f>$L$12/$J$12</f>
        <v>3.5</v>
      </c>
      <c r="L12" s="108">
        <f>L13+F12</f>
        <v>35</v>
      </c>
      <c r="M12" s="109"/>
    </row>
    <row r="13" spans="1:13" ht="15.75" thickTop="1"/>
  </sheetData>
  <sheetProtection password="ABD7" sheet="1" objects="1" scenarios="1" insertRows="0" deleteRows="0"/>
  <protectedRanges>
    <protectedRange sqref="A10:XFD12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59">
    <tabColor rgb="FFFF0000"/>
    <pageSetUpPr fitToPage="1"/>
  </sheetPr>
  <dimension ref="A1:M13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9" t="s">
        <v>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1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72" t="s">
        <v>3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4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MATERIALES'!E48</f>
        <v>CUCHARONES</v>
      </c>
      <c r="C5" s="89"/>
      <c r="D5" s="89"/>
      <c r="E5" s="90" t="s">
        <v>13</v>
      </c>
      <c r="F5" s="91"/>
      <c r="G5" s="89" t="s">
        <v>174</v>
      </c>
      <c r="H5" s="92"/>
      <c r="I5" s="90" t="s">
        <v>114</v>
      </c>
      <c r="J5" s="89" t="str">
        <f>'MATERIA PRIMA Y MATERIALES'!D48</f>
        <v>1.1.04.39</v>
      </c>
      <c r="K5" s="92"/>
      <c r="L5" s="92"/>
      <c r="M5" s="93"/>
    </row>
    <row r="6" spans="1:13">
      <c r="A6" s="94"/>
      <c r="B6" s="95"/>
      <c r="C6" s="95"/>
      <c r="D6" s="95"/>
      <c r="E6" s="96" t="s">
        <v>105</v>
      </c>
      <c r="F6" s="97"/>
      <c r="G6" s="175">
        <f ca="1">NOW()</f>
        <v>40339.711934606479</v>
      </c>
      <c r="H6" s="175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76" t="s">
        <v>0</v>
      </c>
      <c r="B8" s="178" t="s">
        <v>106</v>
      </c>
      <c r="C8" s="176" t="s">
        <v>1</v>
      </c>
      <c r="D8" s="176"/>
      <c r="E8" s="176"/>
      <c r="F8" s="176"/>
      <c r="G8" s="176"/>
      <c r="H8" s="176"/>
      <c r="I8" s="176"/>
      <c r="J8" s="176" t="s">
        <v>4</v>
      </c>
      <c r="K8" s="176"/>
      <c r="L8" s="176"/>
      <c r="M8" s="176" t="s">
        <v>2</v>
      </c>
    </row>
    <row r="9" spans="1:13" ht="17.25" thickTop="1" thickBot="1">
      <c r="A9" s="177"/>
      <c r="B9" s="179"/>
      <c r="C9" s="177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7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>
        <v>4</v>
      </c>
      <c r="K10" s="108">
        <v>8</v>
      </c>
      <c r="L10" s="108">
        <v>32</v>
      </c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s="110" customFormat="1" ht="17.25" thickTop="1" thickBot="1">
      <c r="A12" s="102">
        <v>40210</v>
      </c>
      <c r="B12" s="103"/>
      <c r="C12" s="103" t="s">
        <v>235</v>
      </c>
      <c r="D12" s="104">
        <v>4</v>
      </c>
      <c r="E12" s="105">
        <v>8</v>
      </c>
      <c r="F12" s="106">
        <f>$D$12*$E$12</f>
        <v>32</v>
      </c>
      <c r="G12" s="104"/>
      <c r="H12" s="106"/>
      <c r="I12" s="106"/>
      <c r="J12" s="107">
        <f>J13+D12</f>
        <v>4</v>
      </c>
      <c r="K12" s="108">
        <f>$L$12/$J$12</f>
        <v>8</v>
      </c>
      <c r="L12" s="108">
        <f>L13+F12</f>
        <v>32</v>
      </c>
      <c r="M12" s="109"/>
    </row>
    <row r="13" spans="1:13" ht="15.75" thickTop="1"/>
  </sheetData>
  <sheetProtection password="ABD7" sheet="1" objects="1" scenarios="1" insertRows="0" deleteRows="0"/>
  <protectedRanges>
    <protectedRange sqref="A1:M1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61">
    <tabColor rgb="FFFF0000"/>
    <pageSetUpPr fitToPage="1"/>
  </sheetPr>
  <dimension ref="A1:M13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9" t="s">
        <v>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1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72" t="s">
        <v>3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4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MATERIALES'!E49</f>
        <v>DIABLO</v>
      </c>
      <c r="C5" s="89"/>
      <c r="D5" s="89"/>
      <c r="E5" s="90" t="s">
        <v>13</v>
      </c>
      <c r="F5" s="91"/>
      <c r="G5" s="89" t="s">
        <v>174</v>
      </c>
      <c r="H5" s="92"/>
      <c r="I5" s="90" t="s">
        <v>114</v>
      </c>
      <c r="J5" s="89" t="str">
        <f>'MATERIA PRIMA Y MATERIALES'!D49</f>
        <v>1.1.04.40</v>
      </c>
      <c r="K5" s="92"/>
      <c r="L5" s="92"/>
      <c r="M5" s="93"/>
    </row>
    <row r="6" spans="1:13">
      <c r="A6" s="94"/>
      <c r="B6" s="95"/>
      <c r="C6" s="95"/>
      <c r="D6" s="95"/>
      <c r="E6" s="96" t="s">
        <v>105</v>
      </c>
      <c r="F6" s="97"/>
      <c r="G6" s="175">
        <f ca="1">NOW()</f>
        <v>40339.711934606479</v>
      </c>
      <c r="H6" s="175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76" t="s">
        <v>0</v>
      </c>
      <c r="B8" s="178" t="s">
        <v>106</v>
      </c>
      <c r="C8" s="176" t="s">
        <v>1</v>
      </c>
      <c r="D8" s="176"/>
      <c r="E8" s="176"/>
      <c r="F8" s="176"/>
      <c r="G8" s="176"/>
      <c r="H8" s="176"/>
      <c r="I8" s="176"/>
      <c r="J8" s="176" t="s">
        <v>4</v>
      </c>
      <c r="K8" s="176"/>
      <c r="L8" s="176"/>
      <c r="M8" s="176" t="s">
        <v>2</v>
      </c>
    </row>
    <row r="9" spans="1:13" ht="17.25" thickTop="1" thickBot="1">
      <c r="A9" s="177"/>
      <c r="B9" s="179"/>
      <c r="C9" s="177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7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>
        <v>4</v>
      </c>
      <c r="K10" s="108">
        <v>6</v>
      </c>
      <c r="L10" s="108">
        <v>24</v>
      </c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s="110" customFormat="1" ht="17.25" thickTop="1" thickBot="1">
      <c r="A12" s="102">
        <v>40210</v>
      </c>
      <c r="B12" s="103"/>
      <c r="C12" s="103" t="s">
        <v>223</v>
      </c>
      <c r="D12" s="104">
        <v>4</v>
      </c>
      <c r="E12" s="105">
        <v>6</v>
      </c>
      <c r="F12" s="106">
        <f>$D$12*$E$12</f>
        <v>24</v>
      </c>
      <c r="G12" s="104"/>
      <c r="H12" s="106"/>
      <c r="I12" s="106"/>
      <c r="J12" s="107">
        <f>J13+D12</f>
        <v>4</v>
      </c>
      <c r="K12" s="108">
        <f>$L$12/$J$12</f>
        <v>6</v>
      </c>
      <c r="L12" s="108">
        <f>L13+F12</f>
        <v>24</v>
      </c>
      <c r="M12" s="109"/>
    </row>
    <row r="13" spans="1:13" ht="15.75" thickTop="1"/>
  </sheetData>
  <sheetProtection password="ABD7" sheet="1" objects="1" scenarios="1" insertRows="0" deleteRows="0"/>
  <protectedRanges>
    <protectedRange sqref="A10:XFD12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65">
    <tabColor rgb="FFFF0000"/>
    <pageSetUpPr fitToPage="1"/>
  </sheetPr>
  <dimension ref="A1:M13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9" t="s">
        <v>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1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72" t="s">
        <v>3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4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MATERIALES'!E50</f>
        <v>PLATO SOPERO</v>
      </c>
      <c r="C5" s="89"/>
      <c r="D5" s="89"/>
      <c r="E5" s="90" t="s">
        <v>13</v>
      </c>
      <c r="F5" s="91"/>
      <c r="G5" s="89" t="s">
        <v>174</v>
      </c>
      <c r="H5" s="92"/>
      <c r="I5" s="90" t="s">
        <v>114</v>
      </c>
      <c r="J5" s="89" t="str">
        <f>'MATERIA PRIMA Y MATERIALES'!D50</f>
        <v>1.1.04.41</v>
      </c>
      <c r="K5" s="92"/>
      <c r="L5" s="92"/>
      <c r="M5" s="93"/>
    </row>
    <row r="6" spans="1:13">
      <c r="A6" s="94"/>
      <c r="B6" s="95"/>
      <c r="C6" s="95"/>
      <c r="D6" s="95"/>
      <c r="E6" s="96" t="s">
        <v>105</v>
      </c>
      <c r="F6" s="97"/>
      <c r="G6" s="175">
        <f ca="1">NOW()</f>
        <v>40339.711934606479</v>
      </c>
      <c r="H6" s="175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76" t="s">
        <v>0</v>
      </c>
      <c r="B8" s="178" t="s">
        <v>106</v>
      </c>
      <c r="C8" s="176" t="s">
        <v>1</v>
      </c>
      <c r="D8" s="176"/>
      <c r="E8" s="176"/>
      <c r="F8" s="176"/>
      <c r="G8" s="176"/>
      <c r="H8" s="176"/>
      <c r="I8" s="176"/>
      <c r="J8" s="176" t="s">
        <v>4</v>
      </c>
      <c r="K8" s="176"/>
      <c r="L8" s="176"/>
      <c r="M8" s="176" t="s">
        <v>2</v>
      </c>
    </row>
    <row r="9" spans="1:13" ht="17.25" thickTop="1" thickBot="1">
      <c r="A9" s="177"/>
      <c r="B9" s="179"/>
      <c r="C9" s="177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7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>
        <v>240</v>
      </c>
      <c r="K10" s="108">
        <v>0.8</v>
      </c>
      <c r="L10" s="108">
        <v>192</v>
      </c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s="110" customFormat="1" ht="17.25" thickTop="1" thickBot="1">
      <c r="A12" s="102">
        <v>40210</v>
      </c>
      <c r="B12" s="103"/>
      <c r="C12" s="103" t="s">
        <v>234</v>
      </c>
      <c r="D12" s="104">
        <v>240</v>
      </c>
      <c r="E12" s="105">
        <v>0.8</v>
      </c>
      <c r="F12" s="106">
        <f>$D$12*$E$12</f>
        <v>192</v>
      </c>
      <c r="G12" s="104"/>
      <c r="H12" s="106"/>
      <c r="I12" s="106"/>
      <c r="J12" s="107">
        <f>J13+D12</f>
        <v>240</v>
      </c>
      <c r="K12" s="108">
        <f>$L$12/$J$12</f>
        <v>0.8</v>
      </c>
      <c r="L12" s="108">
        <f>L13+F12</f>
        <v>192</v>
      </c>
      <c r="M12" s="109"/>
    </row>
    <row r="13" spans="1:13" ht="15.75" thickTop="1"/>
  </sheetData>
  <sheetProtection password="ABD7" sheet="1" objects="1" scenarios="1" insertRows="0" deleteRows="0"/>
  <protectedRanges>
    <protectedRange sqref="A10:XFD12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63">
    <tabColor rgb="FFFF0000"/>
    <pageSetUpPr fitToPage="1"/>
  </sheetPr>
  <dimension ref="A1:M13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9" t="s">
        <v>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1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72" t="s">
        <v>3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4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MATERIALES'!E51</f>
        <v>PLATO FUERTE</v>
      </c>
      <c r="C5" s="89"/>
      <c r="D5" s="89"/>
      <c r="E5" s="90" t="s">
        <v>13</v>
      </c>
      <c r="F5" s="91"/>
      <c r="G5" s="89" t="s">
        <v>174</v>
      </c>
      <c r="H5" s="92"/>
      <c r="I5" s="90" t="s">
        <v>114</v>
      </c>
      <c r="J5" s="89" t="str">
        <f>'MATERIA PRIMA Y MATERIALES'!D51</f>
        <v>1.1.04.42</v>
      </c>
      <c r="K5" s="92"/>
      <c r="L5" s="92"/>
      <c r="M5" s="93"/>
    </row>
    <row r="6" spans="1:13">
      <c r="A6" s="94"/>
      <c r="B6" s="95"/>
      <c r="C6" s="95"/>
      <c r="D6" s="95"/>
      <c r="E6" s="96" t="s">
        <v>105</v>
      </c>
      <c r="F6" s="97"/>
      <c r="G6" s="175">
        <f ca="1">NOW()</f>
        <v>40339.711934606479</v>
      </c>
      <c r="H6" s="175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76" t="s">
        <v>0</v>
      </c>
      <c r="B8" s="178" t="s">
        <v>106</v>
      </c>
      <c r="C8" s="176" t="s">
        <v>1</v>
      </c>
      <c r="D8" s="176"/>
      <c r="E8" s="176"/>
      <c r="F8" s="176"/>
      <c r="G8" s="176"/>
      <c r="H8" s="176"/>
      <c r="I8" s="176"/>
      <c r="J8" s="176" t="s">
        <v>4</v>
      </c>
      <c r="K8" s="176"/>
      <c r="L8" s="176"/>
      <c r="M8" s="176" t="s">
        <v>2</v>
      </c>
    </row>
    <row r="9" spans="1:13" ht="17.25" thickTop="1" thickBot="1">
      <c r="A9" s="177"/>
      <c r="B9" s="179"/>
      <c r="C9" s="177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7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>
        <v>220</v>
      </c>
      <c r="K10" s="108">
        <v>1.3</v>
      </c>
      <c r="L10" s="108">
        <v>286</v>
      </c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s="110" customFormat="1" ht="17.25" thickTop="1" thickBot="1">
      <c r="A12" s="102">
        <v>40210</v>
      </c>
      <c r="B12" s="103"/>
      <c r="C12" s="103" t="s">
        <v>223</v>
      </c>
      <c r="D12" s="104">
        <v>220</v>
      </c>
      <c r="E12" s="105">
        <v>1.3</v>
      </c>
      <c r="F12" s="106">
        <f>$D$12*$E$12</f>
        <v>286</v>
      </c>
      <c r="G12" s="104"/>
      <c r="H12" s="106"/>
      <c r="I12" s="106"/>
      <c r="J12" s="107">
        <f>J13+D12</f>
        <v>220</v>
      </c>
      <c r="K12" s="108">
        <f>$L$12/$J$12</f>
        <v>1.3</v>
      </c>
      <c r="L12" s="108">
        <f>L13+F12</f>
        <v>286</v>
      </c>
      <c r="M12" s="109"/>
    </row>
    <row r="13" spans="1:13" ht="15.75" thickTop="1"/>
  </sheetData>
  <sheetProtection password="ABD7" sheet="1" objects="1" scenarios="1" insertRows="0" deleteRows="0"/>
  <protectedRanges>
    <protectedRange sqref="A10:XFD12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64">
    <tabColor rgb="FFFF0000"/>
    <pageSetUpPr fitToPage="1"/>
  </sheetPr>
  <dimension ref="A1:M13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9" t="s">
        <v>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1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72" t="s">
        <v>3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4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MATERIALES'!E52</f>
        <v>PLATO ENTRADA</v>
      </c>
      <c r="C5" s="89"/>
      <c r="D5" s="89"/>
      <c r="E5" s="90" t="s">
        <v>13</v>
      </c>
      <c r="F5" s="91"/>
      <c r="G5" s="89" t="s">
        <v>174</v>
      </c>
      <c r="H5" s="92"/>
      <c r="I5" s="90" t="s">
        <v>114</v>
      </c>
      <c r="J5" s="89" t="str">
        <f>'MATERIA PRIMA Y MATERIALES'!D52</f>
        <v>1.1.04.43</v>
      </c>
      <c r="K5" s="92"/>
      <c r="L5" s="92"/>
      <c r="M5" s="93"/>
    </row>
    <row r="6" spans="1:13">
      <c r="A6" s="94"/>
      <c r="B6" s="95"/>
      <c r="C6" s="95"/>
      <c r="D6" s="95"/>
      <c r="E6" s="96" t="s">
        <v>105</v>
      </c>
      <c r="F6" s="97"/>
      <c r="G6" s="175">
        <f ca="1">NOW()</f>
        <v>40339.711934606479</v>
      </c>
      <c r="H6" s="175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76" t="s">
        <v>0</v>
      </c>
      <c r="B8" s="178" t="s">
        <v>106</v>
      </c>
      <c r="C8" s="176" t="s">
        <v>1</v>
      </c>
      <c r="D8" s="176"/>
      <c r="E8" s="176"/>
      <c r="F8" s="176"/>
      <c r="G8" s="176"/>
      <c r="H8" s="176"/>
      <c r="I8" s="176"/>
      <c r="J8" s="176" t="s">
        <v>4</v>
      </c>
      <c r="K8" s="176"/>
      <c r="L8" s="176"/>
      <c r="M8" s="176" t="s">
        <v>2</v>
      </c>
    </row>
    <row r="9" spans="1:13" ht="17.25" thickTop="1" thickBot="1">
      <c r="A9" s="177"/>
      <c r="B9" s="179"/>
      <c r="C9" s="177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7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>
        <v>230</v>
      </c>
      <c r="K10" s="108">
        <v>0.7</v>
      </c>
      <c r="L10" s="108">
        <v>161</v>
      </c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s="110" customFormat="1" ht="17.25" thickTop="1" thickBot="1">
      <c r="A12" s="102">
        <v>40210</v>
      </c>
      <c r="B12" s="103"/>
      <c r="C12" s="103" t="s">
        <v>223</v>
      </c>
      <c r="D12" s="104">
        <v>230</v>
      </c>
      <c r="E12" s="105">
        <v>0.7</v>
      </c>
      <c r="F12" s="106">
        <f>$D$12*$E$12</f>
        <v>161</v>
      </c>
      <c r="G12" s="104"/>
      <c r="H12" s="106"/>
      <c r="I12" s="106"/>
      <c r="J12" s="107">
        <f>J13+D12</f>
        <v>230</v>
      </c>
      <c r="K12" s="108">
        <f>$L$12/$J$12</f>
        <v>0.7</v>
      </c>
      <c r="L12" s="108">
        <f>L13+F12</f>
        <v>161</v>
      </c>
      <c r="M12" s="109"/>
    </row>
    <row r="13" spans="1:13" ht="15.75" thickTop="1"/>
  </sheetData>
  <sheetProtection password="ABD7" sheet="1" objects="1" scenarios="1" insertRows="0" deleteRows="0"/>
  <protectedRanges>
    <protectedRange sqref="A10:XFD12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60">
    <tabColor rgb="FFFF0000"/>
    <pageSetUpPr fitToPage="1"/>
  </sheetPr>
  <dimension ref="A1:M13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9" t="s">
        <v>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1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72" t="s">
        <v>3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4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MATERIALES'!E53</f>
        <v>PLATO POSTRE</v>
      </c>
      <c r="C5" s="89"/>
      <c r="D5" s="89"/>
      <c r="E5" s="90" t="s">
        <v>13</v>
      </c>
      <c r="F5" s="91"/>
      <c r="G5" s="89" t="s">
        <v>174</v>
      </c>
      <c r="H5" s="92"/>
      <c r="I5" s="90" t="s">
        <v>114</v>
      </c>
      <c r="J5" s="89" t="str">
        <f>'MATERIA PRIMA Y MATERIALES'!D53</f>
        <v>1.1.04.44</v>
      </c>
      <c r="K5" s="92"/>
      <c r="L5" s="92"/>
      <c r="M5" s="93"/>
    </row>
    <row r="6" spans="1:13">
      <c r="A6" s="94"/>
      <c r="B6" s="95"/>
      <c r="C6" s="95"/>
      <c r="D6" s="95"/>
      <c r="E6" s="96" t="s">
        <v>105</v>
      </c>
      <c r="F6" s="97"/>
      <c r="G6" s="175">
        <f ca="1">NOW()</f>
        <v>40339.711934606479</v>
      </c>
      <c r="H6" s="175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76" t="s">
        <v>0</v>
      </c>
      <c r="B8" s="178" t="s">
        <v>106</v>
      </c>
      <c r="C8" s="176" t="s">
        <v>1</v>
      </c>
      <c r="D8" s="176"/>
      <c r="E8" s="176"/>
      <c r="F8" s="176"/>
      <c r="G8" s="176"/>
      <c r="H8" s="176"/>
      <c r="I8" s="176"/>
      <c r="J8" s="176" t="s">
        <v>4</v>
      </c>
      <c r="K8" s="176"/>
      <c r="L8" s="176"/>
      <c r="M8" s="176" t="s">
        <v>2</v>
      </c>
    </row>
    <row r="9" spans="1:13" ht="17.25" thickTop="1" thickBot="1">
      <c r="A9" s="177"/>
      <c r="B9" s="179"/>
      <c r="C9" s="177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7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>
        <v>50</v>
      </c>
      <c r="K10" s="108">
        <v>0.5</v>
      </c>
      <c r="L10" s="108">
        <v>25</v>
      </c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s="110" customFormat="1" ht="17.25" thickTop="1" thickBot="1">
      <c r="A12" s="102">
        <v>40210</v>
      </c>
      <c r="B12" s="103"/>
      <c r="C12" s="103" t="s">
        <v>223</v>
      </c>
      <c r="D12" s="104">
        <v>50</v>
      </c>
      <c r="E12" s="105">
        <v>0.5</v>
      </c>
      <c r="F12" s="106">
        <f>$D$12*$E$12</f>
        <v>25</v>
      </c>
      <c r="G12" s="104"/>
      <c r="H12" s="106"/>
      <c r="I12" s="106"/>
      <c r="J12" s="107">
        <f>J13+D12</f>
        <v>50</v>
      </c>
      <c r="K12" s="108">
        <f>$L$12/$J$12</f>
        <v>0.5</v>
      </c>
      <c r="L12" s="108">
        <f>L13+F12</f>
        <v>25</v>
      </c>
      <c r="M12" s="109"/>
    </row>
    <row r="13" spans="1:13" ht="15.75" thickTop="1"/>
  </sheetData>
  <sheetProtection password="ABD7" sheet="1" objects="1" scenarios="1" insertRows="0" deleteRows="0"/>
  <protectedRanges>
    <protectedRange sqref="A10:XFD12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62">
    <tabColor rgb="FFFF0000"/>
    <pageSetUpPr fitToPage="1"/>
  </sheetPr>
  <dimension ref="A1:M13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9" t="s">
        <v>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1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72" t="s">
        <v>3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4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MATERIALES'!E54</f>
        <v>VASO</v>
      </c>
      <c r="C5" s="89"/>
      <c r="D5" s="89"/>
      <c r="E5" s="90" t="s">
        <v>13</v>
      </c>
      <c r="F5" s="91"/>
      <c r="G5" s="89" t="s">
        <v>174</v>
      </c>
      <c r="H5" s="92"/>
      <c r="I5" s="90" t="s">
        <v>114</v>
      </c>
      <c r="J5" s="89" t="str">
        <f>'MATERIA PRIMA Y MATERIALES'!D54</f>
        <v>1.1.04.45</v>
      </c>
      <c r="K5" s="92"/>
      <c r="L5" s="92"/>
      <c r="M5" s="93"/>
    </row>
    <row r="6" spans="1:13">
      <c r="A6" s="94"/>
      <c r="B6" s="95"/>
      <c r="C6" s="95"/>
      <c r="D6" s="95"/>
      <c r="E6" s="96" t="s">
        <v>105</v>
      </c>
      <c r="F6" s="97"/>
      <c r="G6" s="175">
        <f ca="1">NOW()</f>
        <v>40339.711934606479</v>
      </c>
      <c r="H6" s="175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76" t="s">
        <v>0</v>
      </c>
      <c r="B8" s="178" t="s">
        <v>106</v>
      </c>
      <c r="C8" s="176" t="s">
        <v>1</v>
      </c>
      <c r="D8" s="176"/>
      <c r="E8" s="176"/>
      <c r="F8" s="176"/>
      <c r="G8" s="176"/>
      <c r="H8" s="176"/>
      <c r="I8" s="176"/>
      <c r="J8" s="176" t="s">
        <v>4</v>
      </c>
      <c r="K8" s="176"/>
      <c r="L8" s="176"/>
      <c r="M8" s="176" t="s">
        <v>2</v>
      </c>
    </row>
    <row r="9" spans="1:13" ht="17.25" thickTop="1" thickBot="1">
      <c r="A9" s="177"/>
      <c r="B9" s="179"/>
      <c r="C9" s="177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7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>
        <v>120</v>
      </c>
      <c r="K10" s="108">
        <v>0.8</v>
      </c>
      <c r="L10" s="108">
        <v>96</v>
      </c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s="110" customFormat="1" ht="17.25" thickTop="1" thickBot="1">
      <c r="A12" s="102">
        <v>40210</v>
      </c>
      <c r="B12" s="103"/>
      <c r="C12" s="103" t="s">
        <v>223</v>
      </c>
      <c r="D12" s="104">
        <v>120</v>
      </c>
      <c r="E12" s="105">
        <v>0.8</v>
      </c>
      <c r="F12" s="106">
        <f>$D$12*$E$12</f>
        <v>96</v>
      </c>
      <c r="G12" s="104"/>
      <c r="H12" s="106"/>
      <c r="I12" s="106"/>
      <c r="J12" s="107">
        <f>J13+D12</f>
        <v>120</v>
      </c>
      <c r="K12" s="108">
        <f>$L$12/$J$12</f>
        <v>0.8</v>
      </c>
      <c r="L12" s="108">
        <f>L13+F12</f>
        <v>96</v>
      </c>
      <c r="M12" s="109"/>
    </row>
    <row r="13" spans="1:13" ht="15.75" thickTop="1"/>
  </sheetData>
  <sheetProtection password="ABD7" sheet="1" objects="1" scenarios="1" insertRows="0" deleteRows="0"/>
  <protectedRanges>
    <protectedRange sqref="A10:XFD12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29">
    <tabColor rgb="FFFF0000"/>
    <pageSetUpPr fitToPage="1"/>
  </sheetPr>
  <dimension ref="A1:M13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9" t="s">
        <v>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1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72" t="s">
        <v>3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4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116" t="str">
        <f>'MATERIA PRIMA Y MATERIALES'!E55</f>
        <v>COPA DE AGUA</v>
      </c>
      <c r="C5" s="89"/>
      <c r="D5" s="89"/>
      <c r="E5" s="90" t="s">
        <v>13</v>
      </c>
      <c r="F5" s="91"/>
      <c r="G5" s="89" t="s">
        <v>174</v>
      </c>
      <c r="H5" s="92"/>
      <c r="I5" s="90" t="s">
        <v>114</v>
      </c>
      <c r="J5" s="117" t="str">
        <f>'MATERIA PRIMA Y MATERIALES'!D55</f>
        <v>1.1.04.46</v>
      </c>
      <c r="K5" s="92"/>
      <c r="L5" s="92"/>
      <c r="M5" s="93"/>
    </row>
    <row r="6" spans="1:13">
      <c r="A6" s="94"/>
      <c r="B6" s="95"/>
      <c r="C6" s="95"/>
      <c r="D6" s="95"/>
      <c r="E6" s="96" t="s">
        <v>105</v>
      </c>
      <c r="F6" s="97"/>
      <c r="G6" s="175">
        <f ca="1">NOW()</f>
        <v>40339.711934606479</v>
      </c>
      <c r="H6" s="175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76" t="s">
        <v>0</v>
      </c>
      <c r="B8" s="178" t="s">
        <v>106</v>
      </c>
      <c r="C8" s="176" t="s">
        <v>1</v>
      </c>
      <c r="D8" s="176"/>
      <c r="E8" s="176"/>
      <c r="F8" s="176"/>
      <c r="G8" s="176"/>
      <c r="H8" s="176"/>
      <c r="I8" s="176"/>
      <c r="J8" s="176" t="s">
        <v>4</v>
      </c>
      <c r="K8" s="176"/>
      <c r="L8" s="176"/>
      <c r="M8" s="176" t="s">
        <v>2</v>
      </c>
    </row>
    <row r="9" spans="1:13" ht="17.25" thickTop="1" thickBot="1">
      <c r="A9" s="177"/>
      <c r="B9" s="179"/>
      <c r="C9" s="177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7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>
        <v>50</v>
      </c>
      <c r="K10" s="108">
        <v>1.2</v>
      </c>
      <c r="L10" s="108">
        <v>60</v>
      </c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s="110" customFormat="1" ht="17.25" thickTop="1" thickBot="1">
      <c r="A12" s="102">
        <v>40210</v>
      </c>
      <c r="B12" s="103"/>
      <c r="C12" s="103" t="s">
        <v>223</v>
      </c>
      <c r="D12" s="104">
        <v>50</v>
      </c>
      <c r="E12" s="105">
        <v>1.2</v>
      </c>
      <c r="F12" s="106">
        <f>$D$12*$E$12</f>
        <v>60</v>
      </c>
      <c r="G12" s="104"/>
      <c r="H12" s="106"/>
      <c r="I12" s="106"/>
      <c r="J12" s="107">
        <f>J13+D12</f>
        <v>50</v>
      </c>
      <c r="K12" s="108">
        <f>$L$12/$J$12</f>
        <v>1.2</v>
      </c>
      <c r="L12" s="108">
        <f>L13+F12</f>
        <v>60</v>
      </c>
      <c r="M12" s="109"/>
    </row>
    <row r="13" spans="1:13" ht="15.75" thickTop="1"/>
  </sheetData>
  <sheetProtection password="ABD7" sheet="1" objects="1" scenarios="1" insertRows="0" deleteRows="0"/>
  <protectedRanges>
    <protectedRange sqref="A10:XFD12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56">
    <tabColor rgb="FFFF0000"/>
    <pageSetUpPr fitToPage="1"/>
  </sheetPr>
  <dimension ref="A1:M13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9" t="s">
        <v>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1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72" t="s">
        <v>3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4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MATERIALES'!E56</f>
        <v>COPA DE VINO</v>
      </c>
      <c r="C5" s="89"/>
      <c r="D5" s="89"/>
      <c r="E5" s="90" t="s">
        <v>13</v>
      </c>
      <c r="F5" s="91"/>
      <c r="G5" s="89" t="s">
        <v>174</v>
      </c>
      <c r="H5" s="92"/>
      <c r="I5" s="90" t="s">
        <v>114</v>
      </c>
      <c r="J5" s="89" t="str">
        <f>'MATERIA PRIMA Y MATERIALES'!D56</f>
        <v>1.1.04.47</v>
      </c>
      <c r="K5" s="92"/>
      <c r="L5" s="92"/>
      <c r="M5" s="93"/>
    </row>
    <row r="6" spans="1:13">
      <c r="A6" s="94"/>
      <c r="B6" s="95"/>
      <c r="C6" s="95"/>
      <c r="D6" s="95"/>
      <c r="E6" s="96" t="s">
        <v>105</v>
      </c>
      <c r="F6" s="97"/>
      <c r="G6" s="175">
        <f ca="1">NOW()</f>
        <v>40339.711934606479</v>
      </c>
      <c r="H6" s="175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76" t="s">
        <v>0</v>
      </c>
      <c r="B8" s="178" t="s">
        <v>106</v>
      </c>
      <c r="C8" s="176" t="s">
        <v>1</v>
      </c>
      <c r="D8" s="176"/>
      <c r="E8" s="176"/>
      <c r="F8" s="176"/>
      <c r="G8" s="176"/>
      <c r="H8" s="176"/>
      <c r="I8" s="176"/>
      <c r="J8" s="176" t="s">
        <v>4</v>
      </c>
      <c r="K8" s="176"/>
      <c r="L8" s="176"/>
      <c r="M8" s="176" t="s">
        <v>2</v>
      </c>
    </row>
    <row r="9" spans="1:13" ht="17.25" thickTop="1" thickBot="1">
      <c r="A9" s="177"/>
      <c r="B9" s="179"/>
      <c r="C9" s="177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7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>
        <v>95</v>
      </c>
      <c r="K10" s="108">
        <v>0.3</v>
      </c>
      <c r="L10" s="108">
        <v>28.5</v>
      </c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s="110" customFormat="1" ht="17.25" thickTop="1" thickBot="1">
      <c r="A12" s="102">
        <v>40210</v>
      </c>
      <c r="B12" s="103"/>
      <c r="C12" s="103" t="s">
        <v>223</v>
      </c>
      <c r="D12" s="104">
        <v>95</v>
      </c>
      <c r="E12" s="105">
        <v>0.3</v>
      </c>
      <c r="F12" s="106">
        <f>$D$12*$E$12</f>
        <v>28.5</v>
      </c>
      <c r="G12" s="104"/>
      <c r="H12" s="106"/>
      <c r="I12" s="106"/>
      <c r="J12" s="107">
        <f>J13+D12</f>
        <v>95</v>
      </c>
      <c r="K12" s="108">
        <f>$L$12/$J$12</f>
        <v>0.3</v>
      </c>
      <c r="L12" s="108">
        <f>L13+F12</f>
        <v>28.5</v>
      </c>
      <c r="M12" s="109"/>
    </row>
    <row r="13" spans="1:13" ht="15.75" thickTop="1"/>
  </sheetData>
  <sheetProtection password="ABD7" sheet="1" objects="1" scenarios="1" insertRows="0" deleteRows="0"/>
  <protectedRanges>
    <protectedRange sqref="A10:XFD12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58">
    <tabColor rgb="FFFF0000"/>
    <pageSetUpPr fitToPage="1"/>
  </sheetPr>
  <dimension ref="A1:M13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9" t="s">
        <v>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1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72" t="s">
        <v>3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4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MATERIALES'!E57</f>
        <v>CENICEROS</v>
      </c>
      <c r="C5" s="89"/>
      <c r="D5" s="89"/>
      <c r="E5" s="90" t="s">
        <v>13</v>
      </c>
      <c r="F5" s="91"/>
      <c r="G5" s="89" t="s">
        <v>174</v>
      </c>
      <c r="H5" s="92"/>
      <c r="I5" s="90" t="s">
        <v>114</v>
      </c>
      <c r="J5" s="89" t="str">
        <f>'MATERIA PRIMA Y MATERIALES'!D57</f>
        <v>1.1.04.48</v>
      </c>
      <c r="K5" s="92"/>
      <c r="L5" s="92"/>
      <c r="M5" s="93"/>
    </row>
    <row r="6" spans="1:13">
      <c r="A6" s="94"/>
      <c r="B6" s="95"/>
      <c r="C6" s="95"/>
      <c r="D6" s="95"/>
      <c r="E6" s="96" t="s">
        <v>105</v>
      </c>
      <c r="F6" s="97"/>
      <c r="G6" s="175">
        <f ca="1">NOW()</f>
        <v>40339.711934606479</v>
      </c>
      <c r="H6" s="175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76" t="s">
        <v>0</v>
      </c>
      <c r="B8" s="178" t="s">
        <v>106</v>
      </c>
      <c r="C8" s="176" t="s">
        <v>1</v>
      </c>
      <c r="D8" s="176"/>
      <c r="E8" s="176"/>
      <c r="F8" s="176"/>
      <c r="G8" s="176"/>
      <c r="H8" s="176"/>
      <c r="I8" s="176"/>
      <c r="J8" s="176" t="s">
        <v>4</v>
      </c>
      <c r="K8" s="176"/>
      <c r="L8" s="176"/>
      <c r="M8" s="176" t="s">
        <v>2</v>
      </c>
    </row>
    <row r="9" spans="1:13" ht="17.25" thickTop="1" thickBot="1">
      <c r="A9" s="177"/>
      <c r="B9" s="179"/>
      <c r="C9" s="177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7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>
        <v>25</v>
      </c>
      <c r="K10" s="108">
        <v>0.8</v>
      </c>
      <c r="L10" s="108">
        <v>20</v>
      </c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s="110" customFormat="1" ht="17.25" thickTop="1" thickBot="1">
      <c r="A12" s="102">
        <v>40210</v>
      </c>
      <c r="B12" s="103"/>
      <c r="C12" s="103" t="s">
        <v>223</v>
      </c>
      <c r="D12" s="104">
        <v>25</v>
      </c>
      <c r="E12" s="105">
        <v>0.8</v>
      </c>
      <c r="F12" s="106">
        <f>$D$12*$E$12</f>
        <v>20</v>
      </c>
      <c r="G12" s="104"/>
      <c r="H12" s="106"/>
      <c r="I12" s="106"/>
      <c r="J12" s="107">
        <f>J13+D12</f>
        <v>25</v>
      </c>
      <c r="K12" s="108">
        <f>$L$12/$J$12</f>
        <v>0.8</v>
      </c>
      <c r="L12" s="108">
        <f>L13+F12</f>
        <v>20</v>
      </c>
      <c r="M12" s="109"/>
    </row>
    <row r="13" spans="1:13" ht="15.75" thickTop="1"/>
  </sheetData>
  <sheetProtection password="ABD7" sheet="1" objects="1" scenarios="1" insertRows="0" deleteRows="0"/>
  <protectedRanges>
    <protectedRange sqref="A10:XFD12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57">
    <tabColor rgb="FFFF0000"/>
    <pageSetUpPr fitToPage="1"/>
  </sheetPr>
  <dimension ref="A1:M13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9" t="s">
        <v>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1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72" t="s">
        <v>3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4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MATERIALES'!E58</f>
        <v>TENEDORES</v>
      </c>
      <c r="C5" s="89"/>
      <c r="D5" s="89"/>
      <c r="E5" s="90" t="s">
        <v>13</v>
      </c>
      <c r="F5" s="91"/>
      <c r="G5" s="89" t="s">
        <v>174</v>
      </c>
      <c r="H5" s="92"/>
      <c r="I5" s="90" t="s">
        <v>114</v>
      </c>
      <c r="J5" s="89" t="str">
        <f>'MATERIA PRIMA Y MATERIALES'!D58</f>
        <v>1.1.04.49</v>
      </c>
      <c r="K5" s="92"/>
      <c r="L5" s="92"/>
      <c r="M5" s="93"/>
    </row>
    <row r="6" spans="1:13">
      <c r="A6" s="94"/>
      <c r="B6" s="95"/>
      <c r="C6" s="95"/>
      <c r="D6" s="95"/>
      <c r="E6" s="96" t="s">
        <v>105</v>
      </c>
      <c r="F6" s="97"/>
      <c r="G6" s="175">
        <f ca="1">NOW()</f>
        <v>40339.711934606479</v>
      </c>
      <c r="H6" s="175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76" t="s">
        <v>0</v>
      </c>
      <c r="B8" s="178" t="s">
        <v>106</v>
      </c>
      <c r="C8" s="176" t="s">
        <v>1</v>
      </c>
      <c r="D8" s="176"/>
      <c r="E8" s="176"/>
      <c r="F8" s="176"/>
      <c r="G8" s="176"/>
      <c r="H8" s="176"/>
      <c r="I8" s="176"/>
      <c r="J8" s="176" t="s">
        <v>4</v>
      </c>
      <c r="K8" s="176"/>
      <c r="L8" s="176"/>
      <c r="M8" s="176" t="s">
        <v>2</v>
      </c>
    </row>
    <row r="9" spans="1:13" ht="17.25" thickTop="1" thickBot="1">
      <c r="A9" s="177"/>
      <c r="B9" s="179"/>
      <c r="C9" s="177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7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>
        <v>250</v>
      </c>
      <c r="K10" s="108">
        <v>0.4</v>
      </c>
      <c r="L10" s="108">
        <v>100</v>
      </c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s="110" customFormat="1" ht="17.25" thickTop="1" thickBot="1">
      <c r="A12" s="102">
        <v>40210</v>
      </c>
      <c r="B12" s="103"/>
      <c r="C12" s="103" t="s">
        <v>223</v>
      </c>
      <c r="D12" s="104">
        <v>250</v>
      </c>
      <c r="E12" s="105">
        <v>0.4</v>
      </c>
      <c r="F12" s="106">
        <f>$D$12*$E$12</f>
        <v>100</v>
      </c>
      <c r="G12" s="104"/>
      <c r="H12" s="106"/>
      <c r="I12" s="106"/>
      <c r="J12" s="107">
        <f>J13+D12</f>
        <v>250</v>
      </c>
      <c r="K12" s="108">
        <f>$L$12/$J$12</f>
        <v>0.4</v>
      </c>
      <c r="L12" s="108">
        <f>L13+F12</f>
        <v>100</v>
      </c>
      <c r="M12" s="109"/>
    </row>
    <row r="13" spans="1:13" ht="15.75" thickTop="1"/>
  </sheetData>
  <sheetProtection password="ABD7" sheet="1" objects="1" scenarios="1" insertRows="0" deleteRows="0"/>
  <protectedRanges>
    <protectedRange sqref="A10:XFD12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6">
    <tabColor rgb="FFFF0000"/>
    <pageSetUpPr fitToPage="1"/>
  </sheetPr>
  <dimension ref="A1:M19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5.57031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9" t="s">
        <v>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1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72" t="s">
        <v>3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4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MATERIALES'!E59</f>
        <v>SERVILLETAS</v>
      </c>
      <c r="C5" s="89"/>
      <c r="D5" s="89"/>
      <c r="E5" s="90" t="s">
        <v>13</v>
      </c>
      <c r="F5" s="91"/>
      <c r="G5" s="89" t="s">
        <v>236</v>
      </c>
      <c r="H5" s="92"/>
      <c r="I5" s="90" t="s">
        <v>114</v>
      </c>
      <c r="J5" s="89" t="str">
        <f>'MATERIA PRIMA Y MATERIALES'!D59</f>
        <v>1.1.04.50</v>
      </c>
      <c r="K5" s="92"/>
      <c r="L5" s="92"/>
      <c r="M5" s="93"/>
    </row>
    <row r="6" spans="1:13">
      <c r="A6" s="94"/>
      <c r="B6" s="95"/>
      <c r="C6" s="95"/>
      <c r="D6" s="95"/>
      <c r="E6" s="96" t="s">
        <v>105</v>
      </c>
      <c r="F6" s="97"/>
      <c r="G6" s="175">
        <f ca="1">NOW()</f>
        <v>40339.711934606479</v>
      </c>
      <c r="H6" s="175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76" t="s">
        <v>0</v>
      </c>
      <c r="B8" s="178" t="s">
        <v>106</v>
      </c>
      <c r="C8" s="176" t="s">
        <v>1</v>
      </c>
      <c r="D8" s="176"/>
      <c r="E8" s="176"/>
      <c r="F8" s="176"/>
      <c r="G8" s="176"/>
      <c r="H8" s="176"/>
      <c r="I8" s="176"/>
      <c r="J8" s="176" t="s">
        <v>4</v>
      </c>
      <c r="K8" s="176"/>
      <c r="L8" s="176"/>
      <c r="M8" s="176" t="s">
        <v>2</v>
      </c>
    </row>
    <row r="9" spans="1:13" ht="17.25" thickTop="1" thickBot="1">
      <c r="A9" s="177"/>
      <c r="B9" s="179"/>
      <c r="C9" s="177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7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>
        <v>391</v>
      </c>
      <c r="K10" s="108">
        <v>0.3</v>
      </c>
      <c r="L10" s="108">
        <v>117.3</v>
      </c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s="110" customFormat="1" ht="17.25" thickTop="1" thickBot="1">
      <c r="A12" s="102">
        <v>40238</v>
      </c>
      <c r="B12" s="103" t="s">
        <v>237</v>
      </c>
      <c r="C12" s="103" t="s">
        <v>238</v>
      </c>
      <c r="D12" s="104"/>
      <c r="E12" s="105"/>
      <c r="F12" s="106"/>
      <c r="G12" s="104">
        <v>9</v>
      </c>
      <c r="H12" s="106">
        <f>K13</f>
        <v>0.3</v>
      </c>
      <c r="I12" s="106">
        <f>H12*G12</f>
        <v>2.6999999999999997</v>
      </c>
      <c r="J12" s="107">
        <f>J13-G12</f>
        <v>391</v>
      </c>
      <c r="K12" s="108">
        <f>L12/J12</f>
        <v>0.3</v>
      </c>
      <c r="L12" s="108">
        <f>L13-I12</f>
        <v>117.3</v>
      </c>
      <c r="M12" s="109"/>
    </row>
    <row r="13" spans="1:13" s="110" customFormat="1" ht="17.25" thickTop="1" thickBot="1">
      <c r="A13" s="102">
        <v>40210</v>
      </c>
      <c r="B13" s="103"/>
      <c r="C13" s="103" t="s">
        <v>223</v>
      </c>
      <c r="D13" s="104">
        <v>400</v>
      </c>
      <c r="E13" s="105">
        <v>0.3</v>
      </c>
      <c r="F13" s="106">
        <f>$D$13*$E$13</f>
        <v>120</v>
      </c>
      <c r="G13" s="104"/>
      <c r="H13" s="106"/>
      <c r="I13" s="106"/>
      <c r="J13" s="107">
        <f>J14+D13</f>
        <v>400</v>
      </c>
      <c r="K13" s="108">
        <f>$L$13/$J$13</f>
        <v>0.3</v>
      </c>
      <c r="L13" s="108">
        <f>L14+F13</f>
        <v>120</v>
      </c>
      <c r="M13" s="109"/>
    </row>
    <row r="14" spans="1:13" ht="18.75" thickTop="1">
      <c r="A14" s="112"/>
      <c r="B14" s="112"/>
      <c r="C14" s="113"/>
      <c r="D14" s="114"/>
      <c r="E14" s="115"/>
      <c r="F14" s="115"/>
      <c r="G14" s="114"/>
      <c r="H14" s="115"/>
      <c r="I14" s="115"/>
      <c r="J14" s="114"/>
      <c r="K14" s="115"/>
      <c r="L14" s="115"/>
      <c r="M14" s="99"/>
    </row>
    <row r="15" spans="1:13" ht="18">
      <c r="A15" s="112"/>
      <c r="B15" s="112"/>
      <c r="L15" s="115"/>
      <c r="M15" s="99"/>
    </row>
    <row r="16" spans="1:13">
      <c r="E16" s="79"/>
      <c r="F16" s="79"/>
      <c r="H16" s="79"/>
      <c r="I16" s="79"/>
      <c r="K16" s="79"/>
    </row>
    <row r="17" spans="5:11">
      <c r="E17" s="79"/>
      <c r="F17" s="79"/>
      <c r="H17" s="79"/>
      <c r="I17" s="79"/>
      <c r="K17" s="79"/>
    </row>
    <row r="18" spans="5:11">
      <c r="E18" s="79"/>
      <c r="F18" s="79"/>
      <c r="H18" s="79"/>
      <c r="I18" s="79"/>
      <c r="K18" s="79"/>
    </row>
    <row r="19" spans="5:11">
      <c r="E19" s="79"/>
      <c r="F19" s="79"/>
      <c r="H19" s="79"/>
      <c r="I19" s="79"/>
      <c r="K19" s="79"/>
    </row>
  </sheetData>
  <sheetProtection password="ABD7" sheet="1" objects="1" scenarios="1" insertRows="0" deleteRows="0"/>
  <protectedRanges>
    <protectedRange sqref="A10:XFD13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48">
    <tabColor rgb="FFFF0000"/>
    <pageSetUpPr fitToPage="1"/>
  </sheetPr>
  <dimension ref="A1:M12"/>
  <sheetViews>
    <sheetView workbookViewId="0">
      <selection activeCell="J5" sqref="J5"/>
    </sheetView>
  </sheetViews>
  <sheetFormatPr baseColWidth="10" defaultRowHeight="15"/>
  <cols>
    <col min="1" max="1" width="15.28515625" style="5" customWidth="1"/>
    <col min="2" max="2" width="10.140625" style="5" customWidth="1"/>
    <col min="3" max="3" width="23.28515625" style="5" customWidth="1"/>
    <col min="4" max="4" width="11" style="5" customWidth="1"/>
    <col min="5" max="5" width="11" style="31" customWidth="1"/>
    <col min="6" max="6" width="13.140625" style="31" customWidth="1"/>
    <col min="7" max="7" width="11" style="5" customWidth="1"/>
    <col min="8" max="8" width="11" style="31" customWidth="1"/>
    <col min="9" max="9" width="13.140625" style="31" customWidth="1"/>
    <col min="10" max="10" width="11.42578125" style="5"/>
    <col min="11" max="11" width="12.28515625" style="31" customWidth="1"/>
    <col min="12" max="12" width="13.140625" style="31" customWidth="1"/>
    <col min="13" max="13" width="14.140625" style="5" customWidth="1"/>
    <col min="14" max="16384" width="11.42578125" style="5"/>
  </cols>
  <sheetData>
    <row r="1" spans="1:13" ht="21.75" thickTop="1">
      <c r="A1" s="180" t="s">
        <v>8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2"/>
    </row>
    <row r="2" spans="1:13" ht="15.75">
      <c r="A2" s="6"/>
      <c r="B2" s="7"/>
      <c r="C2" s="7"/>
      <c r="D2" s="7"/>
      <c r="E2" s="8"/>
      <c r="F2" s="8"/>
      <c r="G2" s="7"/>
      <c r="H2" s="8"/>
      <c r="I2" s="8"/>
      <c r="J2" s="7"/>
      <c r="K2" s="8"/>
      <c r="L2" s="8"/>
      <c r="M2" s="9"/>
    </row>
    <row r="3" spans="1:13" ht="19.5">
      <c r="A3" s="183" t="s">
        <v>3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5"/>
    </row>
    <row r="4" spans="1:13" ht="15.75" thickBot="1">
      <c r="A4" s="10"/>
      <c r="B4" s="11"/>
      <c r="C4" s="11"/>
      <c r="D4" s="11"/>
      <c r="E4" s="12"/>
      <c r="F4" s="12"/>
      <c r="G4" s="11"/>
      <c r="H4" s="12"/>
      <c r="I4" s="12"/>
      <c r="J4" s="11"/>
      <c r="K4" s="12"/>
      <c r="L4" s="12"/>
      <c r="M4" s="13"/>
    </row>
    <row r="5" spans="1:13" ht="20.25" customHeight="1" thickTop="1">
      <c r="A5" s="14" t="s">
        <v>10</v>
      </c>
      <c r="B5" s="15" t="str">
        <f>'MATERIA PRIMA Y MATERIALES'!E60</f>
        <v>CONTRATOS</v>
      </c>
      <c r="C5" s="15" t="s">
        <v>107</v>
      </c>
      <c r="D5" s="15"/>
      <c r="E5" s="16" t="s">
        <v>13</v>
      </c>
      <c r="F5" s="17"/>
      <c r="G5" s="15" t="s">
        <v>14</v>
      </c>
      <c r="H5" s="18"/>
      <c r="I5" s="16" t="s">
        <v>114</v>
      </c>
      <c r="J5" s="15"/>
      <c r="K5" s="18"/>
      <c r="L5" s="18"/>
      <c r="M5" s="20"/>
    </row>
    <row r="6" spans="1:13">
      <c r="A6" s="21" t="s">
        <v>9</v>
      </c>
      <c r="B6" s="22" t="s">
        <v>11</v>
      </c>
      <c r="C6" s="22"/>
      <c r="D6" s="22"/>
      <c r="E6" s="23" t="s">
        <v>105</v>
      </c>
      <c r="F6" s="24"/>
      <c r="G6" s="186">
        <f ca="1">NOW()</f>
        <v>40339.711934606479</v>
      </c>
      <c r="H6" s="186"/>
      <c r="I6" s="25"/>
      <c r="J6" s="26"/>
      <c r="K6" s="25"/>
      <c r="L6" s="25"/>
      <c r="M6" s="9"/>
    </row>
    <row r="7" spans="1:13" ht="15.75" thickBot="1">
      <c r="A7" s="10"/>
      <c r="B7" s="11"/>
      <c r="C7" s="11"/>
      <c r="D7" s="11"/>
      <c r="E7" s="12"/>
      <c r="F7" s="12"/>
      <c r="G7" s="11"/>
      <c r="H7" s="12"/>
      <c r="I7" s="12"/>
      <c r="J7" s="11"/>
      <c r="K7" s="12"/>
      <c r="L7" s="12"/>
      <c r="M7" s="13"/>
    </row>
    <row r="8" spans="1:13" ht="21" customHeight="1" thickTop="1" thickBot="1">
      <c r="A8" s="187" t="s">
        <v>0</v>
      </c>
      <c r="B8" s="189" t="s">
        <v>106</v>
      </c>
      <c r="C8" s="187" t="s">
        <v>1</v>
      </c>
      <c r="D8" s="187"/>
      <c r="E8" s="187"/>
      <c r="F8" s="187"/>
      <c r="G8" s="187"/>
      <c r="H8" s="187"/>
      <c r="I8" s="187"/>
      <c r="J8" s="187" t="s">
        <v>4</v>
      </c>
      <c r="K8" s="187"/>
      <c r="L8" s="187"/>
      <c r="M8" s="187" t="s">
        <v>2</v>
      </c>
    </row>
    <row r="9" spans="1:13" ht="17.25" thickTop="1" thickBot="1">
      <c r="A9" s="188"/>
      <c r="B9" s="190"/>
      <c r="C9" s="188"/>
      <c r="D9" s="27" t="s">
        <v>5</v>
      </c>
      <c r="E9" s="28" t="s">
        <v>6</v>
      </c>
      <c r="F9" s="28" t="s">
        <v>7</v>
      </c>
      <c r="G9" s="27" t="s">
        <v>5</v>
      </c>
      <c r="H9" s="28" t="s">
        <v>6</v>
      </c>
      <c r="I9" s="28" t="s">
        <v>7</v>
      </c>
      <c r="J9" s="27" t="s">
        <v>5</v>
      </c>
      <c r="K9" s="28" t="s">
        <v>6</v>
      </c>
      <c r="L9" s="28" t="s">
        <v>7</v>
      </c>
      <c r="M9" s="188"/>
    </row>
    <row r="10" spans="1:13" s="30" customFormat="1" ht="17.25" thickTop="1" thickBot="1">
      <c r="A10" s="34"/>
      <c r="B10" s="1"/>
      <c r="C10" s="1"/>
      <c r="D10" s="3"/>
      <c r="E10" s="4"/>
      <c r="F10" s="29"/>
      <c r="G10" s="3"/>
      <c r="H10" s="29"/>
      <c r="I10" s="29"/>
      <c r="J10" s="32"/>
      <c r="K10" s="33"/>
      <c r="L10" s="33"/>
      <c r="M10" s="2"/>
    </row>
    <row r="11" spans="1:13" s="30" customFormat="1" ht="17.25" thickTop="1" thickBot="1">
      <c r="A11" s="34"/>
      <c r="B11" s="1"/>
      <c r="C11" s="1"/>
      <c r="D11" s="3"/>
      <c r="E11" s="4"/>
      <c r="F11" s="29"/>
      <c r="G11" s="3"/>
      <c r="H11" s="29"/>
      <c r="I11" s="29"/>
      <c r="J11" s="32"/>
      <c r="K11" s="33"/>
      <c r="L11" s="33"/>
      <c r="M11" s="2"/>
    </row>
    <row r="12" spans="1:13" ht="15.75" thickTop="1"/>
  </sheetData>
  <customSheetViews>
    <customSheetView guid="{510A0421-FD44-4C54-BB3B-149EBF82B477}" fitToPage="1">
      <selection activeCell="K6" sqref="K6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4">
    <tabColor rgb="FFFF0000"/>
    <pageSetUpPr fitToPage="1"/>
  </sheetPr>
  <dimension ref="A1:M17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3.28515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9" t="s">
        <v>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1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72" t="s">
        <v>3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4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MATERIALES'!E60</f>
        <v>CONTRATOS</v>
      </c>
      <c r="C5" s="89"/>
      <c r="D5" s="89"/>
      <c r="E5" s="90" t="s">
        <v>13</v>
      </c>
      <c r="F5" s="91"/>
      <c r="G5" s="89" t="s">
        <v>226</v>
      </c>
      <c r="H5" s="92"/>
      <c r="I5" s="90" t="s">
        <v>114</v>
      </c>
      <c r="J5" s="89" t="str">
        <f>'MATERIA PRIMA Y MATERIALES'!D60</f>
        <v>1.1.04.51</v>
      </c>
      <c r="K5" s="92"/>
      <c r="L5" s="92"/>
      <c r="M5" s="93"/>
    </row>
    <row r="6" spans="1:13">
      <c r="A6" s="94"/>
      <c r="B6" s="95"/>
      <c r="C6" s="95"/>
      <c r="D6" s="95"/>
      <c r="E6" s="96" t="s">
        <v>105</v>
      </c>
      <c r="F6" s="97"/>
      <c r="G6" s="175">
        <f ca="1">NOW()</f>
        <v>40339.711934606479</v>
      </c>
      <c r="H6" s="175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76" t="s">
        <v>0</v>
      </c>
      <c r="B8" s="178" t="s">
        <v>106</v>
      </c>
      <c r="C8" s="176" t="s">
        <v>1</v>
      </c>
      <c r="D8" s="176"/>
      <c r="E8" s="176"/>
      <c r="F8" s="176"/>
      <c r="G8" s="176"/>
      <c r="H8" s="176"/>
      <c r="I8" s="176"/>
      <c r="J8" s="176" t="s">
        <v>4</v>
      </c>
      <c r="K8" s="176"/>
      <c r="L8" s="176"/>
      <c r="M8" s="176" t="s">
        <v>2</v>
      </c>
    </row>
    <row r="9" spans="1:13" ht="17.25" thickTop="1" thickBot="1">
      <c r="A9" s="177"/>
      <c r="B9" s="179"/>
      <c r="C9" s="177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7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>
        <v>396</v>
      </c>
      <c r="K10" s="108">
        <v>0.25</v>
      </c>
      <c r="L10" s="108">
        <v>99</v>
      </c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s="110" customFormat="1" ht="17.25" thickTop="1" thickBot="1">
      <c r="A12" s="102">
        <v>40238</v>
      </c>
      <c r="B12" s="103" t="s">
        <v>239</v>
      </c>
      <c r="C12" s="103" t="s">
        <v>226</v>
      </c>
      <c r="D12" s="104"/>
      <c r="E12" s="105"/>
      <c r="F12" s="106"/>
      <c r="G12" s="104">
        <v>4</v>
      </c>
      <c r="H12" s="106">
        <f>K13</f>
        <v>0.25</v>
      </c>
      <c r="I12" s="106">
        <f>H12*G12</f>
        <v>1</v>
      </c>
      <c r="J12" s="107">
        <f>J13-G12</f>
        <v>396</v>
      </c>
      <c r="K12" s="108">
        <f>L12/J12</f>
        <v>0.25</v>
      </c>
      <c r="L12" s="108">
        <f>L13-I12</f>
        <v>99</v>
      </c>
      <c r="M12" s="109"/>
    </row>
    <row r="13" spans="1:13" s="110" customFormat="1" ht="17.25" thickTop="1" thickBot="1">
      <c r="A13" s="102">
        <v>40210</v>
      </c>
      <c r="B13" s="103"/>
      <c r="C13" s="103" t="s">
        <v>223</v>
      </c>
      <c r="D13" s="104">
        <v>400</v>
      </c>
      <c r="E13" s="105">
        <v>0.25</v>
      </c>
      <c r="F13" s="106">
        <f>$D$13*$E$13</f>
        <v>100</v>
      </c>
      <c r="G13" s="104"/>
      <c r="H13" s="106"/>
      <c r="I13" s="106"/>
      <c r="J13" s="107">
        <f>J14+D13</f>
        <v>400</v>
      </c>
      <c r="K13" s="108">
        <f>$L$13/$J$13</f>
        <v>0.25</v>
      </c>
      <c r="L13" s="108">
        <f>L14+F13</f>
        <v>100</v>
      </c>
      <c r="M13" s="109"/>
    </row>
    <row r="14" spans="1:13" ht="15.75" thickTop="1">
      <c r="E14" s="79"/>
      <c r="F14" s="79"/>
      <c r="H14" s="79"/>
      <c r="I14" s="79"/>
      <c r="K14" s="79"/>
    </row>
    <row r="15" spans="1:13">
      <c r="E15" s="79"/>
      <c r="F15" s="79"/>
      <c r="H15" s="79"/>
      <c r="I15" s="79"/>
      <c r="K15" s="79"/>
    </row>
    <row r="16" spans="1:13">
      <c r="E16" s="79"/>
      <c r="F16" s="79"/>
      <c r="H16" s="79"/>
      <c r="I16" s="79"/>
      <c r="K16" s="79"/>
    </row>
    <row r="17" spans="5:11">
      <c r="E17" s="79"/>
      <c r="F17" s="79"/>
      <c r="H17" s="79"/>
      <c r="I17" s="79"/>
      <c r="K17" s="79"/>
    </row>
  </sheetData>
  <sheetProtection insertRows="0" deleteRows="0"/>
  <protectedRanges>
    <protectedRange sqref="A10:XFD13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53">
    <tabColor rgb="FFFF0000"/>
    <pageSetUpPr fitToPage="1"/>
  </sheetPr>
  <dimension ref="A1:M12"/>
  <sheetViews>
    <sheetView workbookViewId="0">
      <selection activeCell="L12" sqref="L12"/>
    </sheetView>
  </sheetViews>
  <sheetFormatPr baseColWidth="10" defaultRowHeight="15"/>
  <cols>
    <col min="1" max="1" width="15.28515625" style="79" customWidth="1"/>
    <col min="2" max="2" width="10.140625" style="79" customWidth="1"/>
    <col min="3" max="3" width="23.28515625" style="79" customWidth="1"/>
    <col min="4" max="4" width="11" style="79" customWidth="1"/>
    <col min="5" max="5" width="11" style="111" customWidth="1"/>
    <col min="6" max="6" width="13.140625" style="111" customWidth="1"/>
    <col min="7" max="7" width="11" style="79" customWidth="1"/>
    <col min="8" max="8" width="11" style="111" customWidth="1"/>
    <col min="9" max="9" width="13.140625" style="111" customWidth="1"/>
    <col min="10" max="10" width="11.42578125" style="79"/>
    <col min="11" max="11" width="12.28515625" style="111" customWidth="1"/>
    <col min="12" max="12" width="13.140625" style="111" customWidth="1"/>
    <col min="13" max="13" width="14.140625" style="79" customWidth="1"/>
    <col min="14" max="16384" width="11.42578125" style="79"/>
  </cols>
  <sheetData>
    <row r="1" spans="1:13" ht="21.75" thickTop="1">
      <c r="A1" s="169" t="s">
        <v>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1"/>
    </row>
    <row r="2" spans="1:13" ht="15.75">
      <c r="A2" s="80"/>
      <c r="B2" s="81"/>
      <c r="C2" s="81"/>
      <c r="D2" s="81"/>
      <c r="E2" s="82"/>
      <c r="F2" s="82"/>
      <c r="G2" s="81"/>
      <c r="H2" s="82"/>
      <c r="I2" s="82"/>
      <c r="J2" s="81"/>
      <c r="K2" s="82"/>
      <c r="L2" s="82"/>
      <c r="M2" s="83"/>
    </row>
    <row r="3" spans="1:13" ht="19.5">
      <c r="A3" s="172" t="s">
        <v>3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4"/>
    </row>
    <row r="4" spans="1:13" ht="15.75" thickBot="1">
      <c r="A4" s="84"/>
      <c r="B4" s="85"/>
      <c r="C4" s="85"/>
      <c r="D4" s="85"/>
      <c r="E4" s="86"/>
      <c r="F4" s="86"/>
      <c r="G4" s="85"/>
      <c r="H4" s="86"/>
      <c r="I4" s="86"/>
      <c r="J4" s="85"/>
      <c r="K4" s="86"/>
      <c r="L4" s="86"/>
      <c r="M4" s="87"/>
    </row>
    <row r="5" spans="1:13" ht="20.25" customHeight="1" thickTop="1">
      <c r="A5" s="88" t="s">
        <v>10</v>
      </c>
      <c r="B5" s="89" t="str">
        <f>'MATERIA PRIMA Y MATERIALES'!E61</f>
        <v>#'M53'!A1</v>
      </c>
      <c r="C5" s="89"/>
      <c r="D5" s="89"/>
      <c r="E5" s="90" t="s">
        <v>13</v>
      </c>
      <c r="F5" s="91"/>
      <c r="G5" s="89" t="s">
        <v>14</v>
      </c>
      <c r="H5" s="92"/>
      <c r="I5" s="92"/>
      <c r="J5" s="89" t="str">
        <f>'MATERIA PRIMA Y MATERIALES'!D61</f>
        <v>1.1.04.52</v>
      </c>
      <c r="K5" s="92"/>
      <c r="L5" s="92"/>
      <c r="M5" s="93"/>
    </row>
    <row r="6" spans="1:13">
      <c r="A6" s="94"/>
      <c r="B6" s="95"/>
      <c r="C6" s="95"/>
      <c r="D6" s="95"/>
      <c r="E6" s="96" t="s">
        <v>105</v>
      </c>
      <c r="F6" s="97"/>
      <c r="G6" s="175">
        <f ca="1">NOW()</f>
        <v>40339.711934606479</v>
      </c>
      <c r="H6" s="175"/>
      <c r="I6" s="98"/>
      <c r="J6" s="99"/>
      <c r="K6" s="98"/>
      <c r="L6" s="98"/>
      <c r="M6" s="83"/>
    </row>
    <row r="7" spans="1:13" ht="15.75" thickBot="1">
      <c r="A7" s="84"/>
      <c r="B7" s="85"/>
      <c r="C7" s="85"/>
      <c r="D7" s="85"/>
      <c r="E7" s="86"/>
      <c r="F7" s="86"/>
      <c r="G7" s="85"/>
      <c r="H7" s="86"/>
      <c r="I7" s="86"/>
      <c r="J7" s="85"/>
      <c r="K7" s="86"/>
      <c r="L7" s="86"/>
      <c r="M7" s="87"/>
    </row>
    <row r="8" spans="1:13" ht="21" customHeight="1" thickTop="1" thickBot="1">
      <c r="A8" s="176" t="s">
        <v>0</v>
      </c>
      <c r="B8" s="178" t="s">
        <v>106</v>
      </c>
      <c r="C8" s="176" t="s">
        <v>1</v>
      </c>
      <c r="D8" s="176"/>
      <c r="E8" s="176"/>
      <c r="F8" s="176"/>
      <c r="G8" s="176"/>
      <c r="H8" s="176"/>
      <c r="I8" s="176"/>
      <c r="J8" s="176" t="s">
        <v>4</v>
      </c>
      <c r="K8" s="176"/>
      <c r="L8" s="176"/>
      <c r="M8" s="176" t="s">
        <v>2</v>
      </c>
    </row>
    <row r="9" spans="1:13" ht="17.25" thickTop="1" thickBot="1">
      <c r="A9" s="177"/>
      <c r="B9" s="179"/>
      <c r="C9" s="177"/>
      <c r="D9" s="100" t="s">
        <v>5</v>
      </c>
      <c r="E9" s="101" t="s">
        <v>6</v>
      </c>
      <c r="F9" s="101" t="s">
        <v>7</v>
      </c>
      <c r="G9" s="100" t="s">
        <v>5</v>
      </c>
      <c r="H9" s="101" t="s">
        <v>6</v>
      </c>
      <c r="I9" s="101" t="s">
        <v>7</v>
      </c>
      <c r="J9" s="100" t="s">
        <v>5</v>
      </c>
      <c r="K9" s="101" t="s">
        <v>6</v>
      </c>
      <c r="L9" s="101" t="s">
        <v>7</v>
      </c>
      <c r="M9" s="177"/>
    </row>
    <row r="10" spans="1:13" s="110" customFormat="1" ht="17.25" thickTop="1" thickBot="1">
      <c r="A10" s="102"/>
      <c r="B10" s="103"/>
      <c r="C10" s="103"/>
      <c r="D10" s="104"/>
      <c r="E10" s="105"/>
      <c r="F10" s="106"/>
      <c r="G10" s="104"/>
      <c r="H10" s="106"/>
      <c r="I10" s="106"/>
      <c r="J10" s="107"/>
      <c r="K10" s="108"/>
      <c r="L10" s="108"/>
      <c r="M10" s="109"/>
    </row>
    <row r="11" spans="1:13" s="110" customFormat="1" ht="17.25" thickTop="1" thickBot="1">
      <c r="A11" s="102"/>
      <c r="B11" s="103"/>
      <c r="C11" s="103"/>
      <c r="D11" s="104"/>
      <c r="E11" s="105"/>
      <c r="F11" s="106"/>
      <c r="G11" s="104"/>
      <c r="H11" s="106"/>
      <c r="I11" s="106"/>
      <c r="J11" s="107"/>
      <c r="K11" s="108"/>
      <c r="L11" s="108"/>
      <c r="M11" s="109"/>
    </row>
    <row r="12" spans="1:13" ht="15.75" thickTop="1"/>
  </sheetData>
  <sheetProtection password="ABD7" sheet="1" objects="1" scenarios="1" insertRows="0" deleteRows="0"/>
  <protectedRanges>
    <protectedRange sqref="A10:XFD11" name="Rango1"/>
  </protectedRanges>
  <customSheetViews>
    <customSheetView guid="{510A0421-FD44-4C54-BB3B-149EBF82B477}" fitToPage="1">
      <selection activeCell="L12" sqref="L12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52">
    <tabColor rgb="FF00FF00"/>
    <pageSetUpPr fitToPage="1"/>
  </sheetPr>
  <dimension ref="A1:M12"/>
  <sheetViews>
    <sheetView workbookViewId="0">
      <selection activeCell="E20" sqref="E20"/>
    </sheetView>
  </sheetViews>
  <sheetFormatPr baseColWidth="10" defaultRowHeight="15"/>
  <cols>
    <col min="1" max="1" width="15.28515625" style="5" customWidth="1"/>
    <col min="2" max="2" width="10.140625" style="5" customWidth="1"/>
    <col min="3" max="3" width="23.28515625" style="5" customWidth="1"/>
    <col min="4" max="4" width="11" style="5" customWidth="1"/>
    <col min="5" max="5" width="11" style="31" customWidth="1"/>
    <col min="6" max="6" width="13.140625" style="31" customWidth="1"/>
    <col min="7" max="7" width="11" style="5" customWidth="1"/>
    <col min="8" max="8" width="11" style="31" customWidth="1"/>
    <col min="9" max="9" width="13.140625" style="31" customWidth="1"/>
    <col min="10" max="10" width="11.42578125" style="5"/>
    <col min="11" max="11" width="12.28515625" style="31" customWidth="1"/>
    <col min="12" max="12" width="13.140625" style="31" customWidth="1"/>
    <col min="13" max="13" width="14.140625" style="5" customWidth="1"/>
    <col min="14" max="16384" width="11.42578125" style="5"/>
  </cols>
  <sheetData>
    <row r="1" spans="1:13" ht="21.75" thickTop="1">
      <c r="A1" s="180" t="s">
        <v>8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2"/>
    </row>
    <row r="2" spans="1:13" ht="15.75">
      <c r="A2" s="6"/>
      <c r="B2" s="7"/>
      <c r="C2" s="7"/>
      <c r="D2" s="7"/>
      <c r="E2" s="8"/>
      <c r="F2" s="8"/>
      <c r="G2" s="7"/>
      <c r="H2" s="8"/>
      <c r="I2" s="8"/>
      <c r="J2" s="7"/>
      <c r="K2" s="8"/>
      <c r="L2" s="8"/>
      <c r="M2" s="9"/>
    </row>
    <row r="3" spans="1:13" ht="19.5">
      <c r="A3" s="183" t="s">
        <v>3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5"/>
    </row>
    <row r="4" spans="1:13" ht="15.75" thickBot="1">
      <c r="A4" s="10"/>
      <c r="B4" s="11"/>
      <c r="C4" s="11"/>
      <c r="D4" s="11"/>
      <c r="E4" s="12"/>
      <c r="F4" s="12"/>
      <c r="G4" s="11"/>
      <c r="H4" s="12"/>
      <c r="I4" s="12"/>
      <c r="J4" s="11"/>
      <c r="K4" s="12"/>
      <c r="L4" s="12"/>
      <c r="M4" s="13"/>
    </row>
    <row r="5" spans="1:13" ht="20.25" customHeight="1" thickTop="1">
      <c r="A5" s="14" t="s">
        <v>10</v>
      </c>
      <c r="B5" s="15" t="s">
        <v>57</v>
      </c>
      <c r="C5" s="15" t="s">
        <v>107</v>
      </c>
      <c r="D5" s="15"/>
      <c r="E5" s="16" t="s">
        <v>13</v>
      </c>
      <c r="F5" s="17"/>
      <c r="G5" s="15" t="s">
        <v>14</v>
      </c>
      <c r="H5" s="18"/>
      <c r="I5" s="18"/>
      <c r="J5" s="19"/>
      <c r="K5" s="18"/>
      <c r="L5" s="18"/>
      <c r="M5" s="20"/>
    </row>
    <row r="6" spans="1:13">
      <c r="A6" s="21" t="s">
        <v>9</v>
      </c>
      <c r="B6" s="22" t="s">
        <v>11</v>
      </c>
      <c r="C6" s="22"/>
      <c r="D6" s="22"/>
      <c r="E6" s="23" t="s">
        <v>105</v>
      </c>
      <c r="F6" s="24"/>
      <c r="G6" s="186">
        <f ca="1">NOW()</f>
        <v>40339.711934606479</v>
      </c>
      <c r="H6" s="186"/>
      <c r="I6" s="25"/>
      <c r="J6" s="26"/>
      <c r="K6" s="25"/>
      <c r="L6" s="25"/>
      <c r="M6" s="9"/>
    </row>
    <row r="7" spans="1:13" ht="15.75" thickBot="1">
      <c r="A7" s="10"/>
      <c r="B7" s="11"/>
      <c r="C7" s="11"/>
      <c r="D7" s="11"/>
      <c r="E7" s="12"/>
      <c r="F7" s="12"/>
      <c r="G7" s="11"/>
      <c r="H7" s="12"/>
      <c r="I7" s="12"/>
      <c r="J7" s="11"/>
      <c r="K7" s="12"/>
      <c r="L7" s="12"/>
      <c r="M7" s="13"/>
    </row>
    <row r="8" spans="1:13" ht="21" customHeight="1" thickTop="1" thickBot="1">
      <c r="A8" s="187" t="s">
        <v>0</v>
      </c>
      <c r="B8" s="189" t="s">
        <v>106</v>
      </c>
      <c r="C8" s="187" t="s">
        <v>1</v>
      </c>
      <c r="D8" s="187"/>
      <c r="E8" s="187"/>
      <c r="F8" s="187"/>
      <c r="G8" s="187"/>
      <c r="H8" s="187"/>
      <c r="I8" s="187"/>
      <c r="J8" s="187" t="s">
        <v>4</v>
      </c>
      <c r="K8" s="187"/>
      <c r="L8" s="187"/>
      <c r="M8" s="187" t="s">
        <v>2</v>
      </c>
    </row>
    <row r="9" spans="1:13" ht="17.25" thickTop="1" thickBot="1">
      <c r="A9" s="188"/>
      <c r="B9" s="190"/>
      <c r="C9" s="188"/>
      <c r="D9" s="27" t="s">
        <v>5</v>
      </c>
      <c r="E9" s="28" t="s">
        <v>6</v>
      </c>
      <c r="F9" s="28" t="s">
        <v>7</v>
      </c>
      <c r="G9" s="27" t="s">
        <v>5</v>
      </c>
      <c r="H9" s="28" t="s">
        <v>6</v>
      </c>
      <c r="I9" s="28" t="s">
        <v>7</v>
      </c>
      <c r="J9" s="27" t="s">
        <v>5</v>
      </c>
      <c r="K9" s="28" t="s">
        <v>6</v>
      </c>
      <c r="L9" s="28" t="s">
        <v>7</v>
      </c>
      <c r="M9" s="188"/>
    </row>
    <row r="10" spans="1:13" s="30" customFormat="1" ht="17.25" thickTop="1" thickBot="1">
      <c r="A10" s="34"/>
      <c r="B10" s="1"/>
      <c r="C10" s="1"/>
      <c r="D10" s="3"/>
      <c r="E10" s="4"/>
      <c r="F10" s="29"/>
      <c r="G10" s="3"/>
      <c r="H10" s="29"/>
      <c r="I10" s="29"/>
      <c r="J10" s="32"/>
      <c r="K10" s="33"/>
      <c r="L10" s="33"/>
      <c r="M10" s="2"/>
    </row>
    <row r="11" spans="1:13" s="30" customFormat="1" ht="17.25" thickTop="1" thickBot="1">
      <c r="A11" s="34"/>
      <c r="B11" s="1"/>
      <c r="C11" s="1"/>
      <c r="D11" s="3"/>
      <c r="E11" s="4"/>
      <c r="F11" s="29"/>
      <c r="G11" s="3"/>
      <c r="H11" s="29"/>
      <c r="I11" s="29"/>
      <c r="J11" s="32"/>
      <c r="K11" s="33"/>
      <c r="L11" s="33"/>
      <c r="M11" s="2"/>
    </row>
    <row r="12" spans="1:13" ht="15.75" thickTop="1"/>
  </sheetData>
  <customSheetViews>
    <customSheetView guid="{510A0421-FD44-4C54-BB3B-149EBF82B477}" fitToPage="1">
      <selection activeCell="E20" sqref="E20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51">
    <tabColor rgb="FFFF0000"/>
    <pageSetUpPr fitToPage="1"/>
  </sheetPr>
  <dimension ref="A1:M12"/>
  <sheetViews>
    <sheetView workbookViewId="0">
      <selection activeCell="H20" sqref="H20"/>
    </sheetView>
  </sheetViews>
  <sheetFormatPr baseColWidth="10" defaultRowHeight="15"/>
  <cols>
    <col min="1" max="1" width="15.28515625" style="5" customWidth="1"/>
    <col min="2" max="2" width="10.140625" style="5" customWidth="1"/>
    <col min="3" max="3" width="23.28515625" style="5" customWidth="1"/>
    <col min="4" max="4" width="11" style="5" customWidth="1"/>
    <col min="5" max="5" width="11" style="31" customWidth="1"/>
    <col min="6" max="6" width="13.140625" style="31" customWidth="1"/>
    <col min="7" max="7" width="11" style="5" customWidth="1"/>
    <col min="8" max="8" width="11" style="31" customWidth="1"/>
    <col min="9" max="9" width="13.140625" style="31" customWidth="1"/>
    <col min="10" max="10" width="11.42578125" style="5"/>
    <col min="11" max="11" width="12.28515625" style="31" customWidth="1"/>
    <col min="12" max="12" width="13.140625" style="31" customWidth="1"/>
    <col min="13" max="13" width="14.140625" style="5" customWidth="1"/>
    <col min="14" max="16384" width="11.42578125" style="5"/>
  </cols>
  <sheetData>
    <row r="1" spans="1:13" ht="21.75" thickTop="1">
      <c r="A1" s="180" t="s">
        <v>8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2"/>
    </row>
    <row r="2" spans="1:13" ht="15.75">
      <c r="A2" s="6"/>
      <c r="B2" s="7"/>
      <c r="C2" s="7"/>
      <c r="D2" s="7"/>
      <c r="E2" s="8"/>
      <c r="F2" s="8"/>
      <c r="G2" s="7"/>
      <c r="H2" s="8"/>
      <c r="I2" s="8"/>
      <c r="J2" s="7"/>
      <c r="K2" s="8"/>
      <c r="L2" s="8"/>
      <c r="M2" s="9"/>
    </row>
    <row r="3" spans="1:13" ht="19.5">
      <c r="A3" s="183" t="s">
        <v>3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5"/>
    </row>
    <row r="4" spans="1:13" ht="15.75" thickBot="1">
      <c r="A4" s="10"/>
      <c r="B4" s="11"/>
      <c r="C4" s="11"/>
      <c r="D4" s="11"/>
      <c r="E4" s="12"/>
      <c r="F4" s="12"/>
      <c r="G4" s="11"/>
      <c r="H4" s="12"/>
      <c r="I4" s="12"/>
      <c r="J4" s="11"/>
      <c r="K4" s="12"/>
      <c r="L4" s="12"/>
      <c r="M4" s="13"/>
    </row>
    <row r="5" spans="1:13" ht="20.25" customHeight="1" thickTop="1">
      <c r="A5" s="14" t="s">
        <v>10</v>
      </c>
      <c r="B5" s="15" t="s">
        <v>57</v>
      </c>
      <c r="C5" s="15" t="s">
        <v>107</v>
      </c>
      <c r="D5" s="15"/>
      <c r="E5" s="16" t="s">
        <v>13</v>
      </c>
      <c r="F5" s="17"/>
      <c r="G5" s="15" t="s">
        <v>14</v>
      </c>
      <c r="H5" s="18"/>
      <c r="I5" s="18"/>
      <c r="J5" s="19"/>
      <c r="K5" s="18"/>
      <c r="L5" s="18"/>
      <c r="M5" s="20"/>
    </row>
    <row r="6" spans="1:13">
      <c r="A6" s="21" t="s">
        <v>9</v>
      </c>
      <c r="B6" s="22" t="s">
        <v>11</v>
      </c>
      <c r="C6" s="22"/>
      <c r="D6" s="22"/>
      <c r="E6" s="23" t="s">
        <v>105</v>
      </c>
      <c r="F6" s="24"/>
      <c r="G6" s="186">
        <f ca="1">NOW()</f>
        <v>40339.711934606479</v>
      </c>
      <c r="H6" s="186"/>
      <c r="I6" s="25"/>
      <c r="J6" s="26"/>
      <c r="K6" s="25"/>
      <c r="L6" s="25"/>
      <c r="M6" s="9"/>
    </row>
    <row r="7" spans="1:13" ht="15.75" thickBot="1">
      <c r="A7" s="10"/>
      <c r="B7" s="11"/>
      <c r="C7" s="11"/>
      <c r="D7" s="11"/>
      <c r="E7" s="12"/>
      <c r="F7" s="12"/>
      <c r="G7" s="11"/>
      <c r="H7" s="12"/>
      <c r="I7" s="12"/>
      <c r="J7" s="11"/>
      <c r="K7" s="12"/>
      <c r="L7" s="12"/>
      <c r="M7" s="13"/>
    </row>
    <row r="8" spans="1:13" ht="21" customHeight="1" thickTop="1" thickBot="1">
      <c r="A8" s="187" t="s">
        <v>0</v>
      </c>
      <c r="B8" s="189" t="s">
        <v>106</v>
      </c>
      <c r="C8" s="187" t="s">
        <v>1</v>
      </c>
      <c r="D8" s="187"/>
      <c r="E8" s="187"/>
      <c r="F8" s="187"/>
      <c r="G8" s="187"/>
      <c r="H8" s="187"/>
      <c r="I8" s="187"/>
      <c r="J8" s="187" t="s">
        <v>4</v>
      </c>
      <c r="K8" s="187"/>
      <c r="L8" s="187"/>
      <c r="M8" s="187" t="s">
        <v>2</v>
      </c>
    </row>
    <row r="9" spans="1:13" ht="17.25" thickTop="1" thickBot="1">
      <c r="A9" s="188"/>
      <c r="B9" s="190"/>
      <c r="C9" s="188"/>
      <c r="D9" s="27" t="s">
        <v>5</v>
      </c>
      <c r="E9" s="28" t="s">
        <v>6</v>
      </c>
      <c r="F9" s="28" t="s">
        <v>7</v>
      </c>
      <c r="G9" s="27" t="s">
        <v>5</v>
      </c>
      <c r="H9" s="28" t="s">
        <v>6</v>
      </c>
      <c r="I9" s="28" t="s">
        <v>7</v>
      </c>
      <c r="J9" s="27" t="s">
        <v>5</v>
      </c>
      <c r="K9" s="28" t="s">
        <v>6</v>
      </c>
      <c r="L9" s="28" t="s">
        <v>7</v>
      </c>
      <c r="M9" s="188"/>
    </row>
    <row r="10" spans="1:13" s="30" customFormat="1" ht="17.25" thickTop="1" thickBot="1">
      <c r="A10" s="34"/>
      <c r="B10" s="1"/>
      <c r="C10" s="1"/>
      <c r="D10" s="3"/>
      <c r="E10" s="4"/>
      <c r="F10" s="29"/>
      <c r="G10" s="3"/>
      <c r="H10" s="29"/>
      <c r="I10" s="29"/>
      <c r="J10" s="32"/>
      <c r="K10" s="33"/>
      <c r="L10" s="33"/>
      <c r="M10" s="2"/>
    </row>
    <row r="11" spans="1:13" s="30" customFormat="1" ht="17.25" thickTop="1" thickBot="1">
      <c r="A11" s="34"/>
      <c r="B11" s="1"/>
      <c r="C11" s="1"/>
      <c r="D11" s="3"/>
      <c r="E11" s="4"/>
      <c r="F11" s="29"/>
      <c r="G11" s="3"/>
      <c r="H11" s="29"/>
      <c r="I11" s="29"/>
      <c r="J11" s="32"/>
      <c r="K11" s="33"/>
      <c r="L11" s="33"/>
      <c r="M11" s="2"/>
    </row>
    <row r="12" spans="1:13" ht="15.75" thickTop="1"/>
  </sheetData>
  <customSheetViews>
    <customSheetView guid="{510A0421-FD44-4C54-BB3B-149EBF82B477}" fitToPage="1">
      <selection activeCell="H20" sqref="H20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0">
    <tabColor rgb="FFFF0000"/>
    <pageSetUpPr fitToPage="1"/>
  </sheetPr>
  <dimension ref="A1:M12"/>
  <sheetViews>
    <sheetView workbookViewId="0">
      <selection activeCell="F20" sqref="F20"/>
    </sheetView>
  </sheetViews>
  <sheetFormatPr baseColWidth="10" defaultRowHeight="15"/>
  <cols>
    <col min="1" max="1" width="15.28515625" style="5" customWidth="1"/>
    <col min="2" max="2" width="10.140625" style="5" customWidth="1"/>
    <col min="3" max="3" width="23.28515625" style="5" customWidth="1"/>
    <col min="4" max="4" width="11" style="5" customWidth="1"/>
    <col min="5" max="5" width="11" style="31" customWidth="1"/>
    <col min="6" max="6" width="13.140625" style="31" customWidth="1"/>
    <col min="7" max="7" width="11" style="5" customWidth="1"/>
    <col min="8" max="8" width="11" style="31" customWidth="1"/>
    <col min="9" max="9" width="13.140625" style="31" customWidth="1"/>
    <col min="10" max="10" width="11.42578125" style="5"/>
    <col min="11" max="11" width="12.28515625" style="31" customWidth="1"/>
    <col min="12" max="12" width="13.140625" style="31" customWidth="1"/>
    <col min="13" max="13" width="14.140625" style="5" customWidth="1"/>
    <col min="14" max="16384" width="11.42578125" style="5"/>
  </cols>
  <sheetData>
    <row r="1" spans="1:13" ht="21.75" thickTop="1">
      <c r="A1" s="180" t="s">
        <v>8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2"/>
    </row>
    <row r="2" spans="1:13" ht="15.75">
      <c r="A2" s="6"/>
      <c r="B2" s="7"/>
      <c r="C2" s="7"/>
      <c r="D2" s="7"/>
      <c r="E2" s="8"/>
      <c r="F2" s="8"/>
      <c r="G2" s="7"/>
      <c r="H2" s="8"/>
      <c r="I2" s="8"/>
      <c r="J2" s="7"/>
      <c r="K2" s="8"/>
      <c r="L2" s="8"/>
      <c r="M2" s="9"/>
    </row>
    <row r="3" spans="1:13" ht="19.5">
      <c r="A3" s="183" t="s">
        <v>3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5"/>
    </row>
    <row r="4" spans="1:13" ht="15.75" thickBot="1">
      <c r="A4" s="10"/>
      <c r="B4" s="11"/>
      <c r="C4" s="11"/>
      <c r="D4" s="11"/>
      <c r="E4" s="12"/>
      <c r="F4" s="12"/>
      <c r="G4" s="11"/>
      <c r="H4" s="12"/>
      <c r="I4" s="12"/>
      <c r="J4" s="11"/>
      <c r="K4" s="12"/>
      <c r="L4" s="12"/>
      <c r="M4" s="13"/>
    </row>
    <row r="5" spans="1:13" ht="20.25" customHeight="1" thickTop="1">
      <c r="A5" s="14" t="s">
        <v>10</v>
      </c>
      <c r="B5" s="15" t="s">
        <v>57</v>
      </c>
      <c r="C5" s="15" t="s">
        <v>107</v>
      </c>
      <c r="D5" s="15"/>
      <c r="E5" s="16" t="s">
        <v>13</v>
      </c>
      <c r="F5" s="17"/>
      <c r="G5" s="15" t="s">
        <v>14</v>
      </c>
      <c r="H5" s="18"/>
      <c r="I5" s="18"/>
      <c r="J5" s="19"/>
      <c r="K5" s="18"/>
      <c r="L5" s="18"/>
      <c r="M5" s="20"/>
    </row>
    <row r="6" spans="1:13">
      <c r="A6" s="21" t="s">
        <v>9</v>
      </c>
      <c r="B6" s="22" t="s">
        <v>11</v>
      </c>
      <c r="C6" s="22"/>
      <c r="D6" s="22"/>
      <c r="E6" s="23" t="s">
        <v>105</v>
      </c>
      <c r="F6" s="24"/>
      <c r="G6" s="186">
        <f ca="1">NOW()</f>
        <v>40339.711934606479</v>
      </c>
      <c r="H6" s="186"/>
      <c r="I6" s="25"/>
      <c r="J6" s="26"/>
      <c r="K6" s="25"/>
      <c r="L6" s="25"/>
      <c r="M6" s="9"/>
    </row>
    <row r="7" spans="1:13" ht="15.75" thickBot="1">
      <c r="A7" s="10"/>
      <c r="B7" s="11"/>
      <c r="C7" s="11"/>
      <c r="D7" s="11"/>
      <c r="E7" s="12"/>
      <c r="F7" s="12"/>
      <c r="G7" s="11"/>
      <c r="H7" s="12"/>
      <c r="I7" s="12"/>
      <c r="J7" s="11"/>
      <c r="K7" s="12"/>
      <c r="L7" s="12"/>
      <c r="M7" s="13"/>
    </row>
    <row r="8" spans="1:13" ht="21" customHeight="1" thickTop="1" thickBot="1">
      <c r="A8" s="187" t="s">
        <v>0</v>
      </c>
      <c r="B8" s="189" t="s">
        <v>106</v>
      </c>
      <c r="C8" s="187" t="s">
        <v>1</v>
      </c>
      <c r="D8" s="187"/>
      <c r="E8" s="187"/>
      <c r="F8" s="187"/>
      <c r="G8" s="187"/>
      <c r="H8" s="187"/>
      <c r="I8" s="187"/>
      <c r="J8" s="187" t="s">
        <v>4</v>
      </c>
      <c r="K8" s="187"/>
      <c r="L8" s="187"/>
      <c r="M8" s="187" t="s">
        <v>2</v>
      </c>
    </row>
    <row r="9" spans="1:13" ht="17.25" thickTop="1" thickBot="1">
      <c r="A9" s="188"/>
      <c r="B9" s="190"/>
      <c r="C9" s="188"/>
      <c r="D9" s="27" t="s">
        <v>5</v>
      </c>
      <c r="E9" s="28" t="s">
        <v>6</v>
      </c>
      <c r="F9" s="28" t="s">
        <v>7</v>
      </c>
      <c r="G9" s="27" t="s">
        <v>5</v>
      </c>
      <c r="H9" s="28" t="s">
        <v>6</v>
      </c>
      <c r="I9" s="28" t="s">
        <v>7</v>
      </c>
      <c r="J9" s="27" t="s">
        <v>5</v>
      </c>
      <c r="K9" s="28" t="s">
        <v>6</v>
      </c>
      <c r="L9" s="28" t="s">
        <v>7</v>
      </c>
      <c r="M9" s="188"/>
    </row>
    <row r="10" spans="1:13" s="30" customFormat="1" ht="17.25" thickTop="1" thickBot="1">
      <c r="A10" s="34"/>
      <c r="B10" s="1"/>
      <c r="C10" s="1"/>
      <c r="D10" s="3"/>
      <c r="E10" s="4"/>
      <c r="F10" s="29"/>
      <c r="G10" s="3"/>
      <c r="H10" s="29"/>
      <c r="I10" s="29"/>
      <c r="J10" s="32"/>
      <c r="K10" s="33"/>
      <c r="L10" s="33"/>
      <c r="M10" s="2"/>
    </row>
    <row r="11" spans="1:13" s="30" customFormat="1" ht="17.25" thickTop="1" thickBot="1">
      <c r="A11" s="34"/>
      <c r="B11" s="1"/>
      <c r="C11" s="1"/>
      <c r="D11" s="3"/>
      <c r="E11" s="4"/>
      <c r="F11" s="29"/>
      <c r="G11" s="3"/>
      <c r="H11" s="29"/>
      <c r="I11" s="29"/>
      <c r="J11" s="32"/>
      <c r="K11" s="33"/>
      <c r="L11" s="33"/>
      <c r="M11" s="2"/>
    </row>
    <row r="12" spans="1:13" ht="15.75" thickTop="1"/>
  </sheetData>
  <customSheetViews>
    <customSheetView guid="{510A0421-FD44-4C54-BB3B-149EBF82B477}" fitToPage="1">
      <selection activeCell="F20" sqref="F20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49">
    <tabColor rgb="FFFF0000"/>
    <pageSetUpPr fitToPage="1"/>
  </sheetPr>
  <dimension ref="A1:M12"/>
  <sheetViews>
    <sheetView workbookViewId="0">
      <selection activeCell="J17" sqref="J17"/>
    </sheetView>
  </sheetViews>
  <sheetFormatPr baseColWidth="10" defaultRowHeight="15"/>
  <cols>
    <col min="1" max="1" width="15.28515625" style="5" customWidth="1"/>
    <col min="2" max="2" width="10.140625" style="5" customWidth="1"/>
    <col min="3" max="3" width="23.28515625" style="5" customWidth="1"/>
    <col min="4" max="4" width="11" style="5" customWidth="1"/>
    <col min="5" max="5" width="11" style="31" customWidth="1"/>
    <col min="6" max="6" width="13.140625" style="31" customWidth="1"/>
    <col min="7" max="7" width="11" style="5" customWidth="1"/>
    <col min="8" max="8" width="11" style="31" customWidth="1"/>
    <col min="9" max="9" width="13.140625" style="31" customWidth="1"/>
    <col min="10" max="10" width="11.42578125" style="5"/>
    <col min="11" max="11" width="12.28515625" style="31" customWidth="1"/>
    <col min="12" max="12" width="13.140625" style="31" customWidth="1"/>
    <col min="13" max="13" width="14.140625" style="5" customWidth="1"/>
    <col min="14" max="16384" width="11.42578125" style="5"/>
  </cols>
  <sheetData>
    <row r="1" spans="1:13" ht="21.75" thickTop="1">
      <c r="A1" s="180" t="s">
        <v>8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2"/>
    </row>
    <row r="2" spans="1:13" ht="15.75">
      <c r="A2" s="6"/>
      <c r="B2" s="7"/>
      <c r="C2" s="7"/>
      <c r="D2" s="7"/>
      <c r="E2" s="8"/>
      <c r="F2" s="8"/>
      <c r="G2" s="7"/>
      <c r="H2" s="8"/>
      <c r="I2" s="8"/>
      <c r="J2" s="7"/>
      <c r="K2" s="8"/>
      <c r="L2" s="8"/>
      <c r="M2" s="9"/>
    </row>
    <row r="3" spans="1:13" ht="19.5">
      <c r="A3" s="183" t="s">
        <v>3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5"/>
    </row>
    <row r="4" spans="1:13" ht="15.75" thickBot="1">
      <c r="A4" s="10"/>
      <c r="B4" s="11"/>
      <c r="C4" s="11"/>
      <c r="D4" s="11"/>
      <c r="E4" s="12"/>
      <c r="F4" s="12"/>
      <c r="G4" s="11"/>
      <c r="H4" s="12"/>
      <c r="I4" s="12"/>
      <c r="J4" s="11"/>
      <c r="K4" s="12"/>
      <c r="L4" s="12"/>
      <c r="M4" s="13"/>
    </row>
    <row r="5" spans="1:13" ht="20.25" customHeight="1" thickTop="1">
      <c r="A5" s="14" t="s">
        <v>10</v>
      </c>
      <c r="B5" s="15" t="s">
        <v>57</v>
      </c>
      <c r="C5" s="15" t="s">
        <v>107</v>
      </c>
      <c r="D5" s="15"/>
      <c r="E5" s="16" t="s">
        <v>13</v>
      </c>
      <c r="F5" s="17"/>
      <c r="G5" s="15" t="s">
        <v>14</v>
      </c>
      <c r="H5" s="18"/>
      <c r="I5" s="18"/>
      <c r="J5" s="19"/>
      <c r="K5" s="18"/>
      <c r="L5" s="18"/>
      <c r="M5" s="20"/>
    </row>
    <row r="6" spans="1:13">
      <c r="A6" s="21" t="s">
        <v>9</v>
      </c>
      <c r="B6" s="22" t="s">
        <v>11</v>
      </c>
      <c r="C6" s="22"/>
      <c r="D6" s="22"/>
      <c r="E6" s="23" t="s">
        <v>105</v>
      </c>
      <c r="F6" s="24"/>
      <c r="G6" s="186">
        <f ca="1">NOW()</f>
        <v>40339.711934606479</v>
      </c>
      <c r="H6" s="186"/>
      <c r="I6" s="25"/>
      <c r="J6" s="26"/>
      <c r="K6" s="25"/>
      <c r="L6" s="25"/>
      <c r="M6" s="9"/>
    </row>
    <row r="7" spans="1:13" ht="15.75" thickBot="1">
      <c r="A7" s="10"/>
      <c r="B7" s="11"/>
      <c r="C7" s="11"/>
      <c r="D7" s="11"/>
      <c r="E7" s="12"/>
      <c r="F7" s="12"/>
      <c r="G7" s="11"/>
      <c r="H7" s="12"/>
      <c r="I7" s="12"/>
      <c r="J7" s="11"/>
      <c r="K7" s="12"/>
      <c r="L7" s="12"/>
      <c r="M7" s="13"/>
    </row>
    <row r="8" spans="1:13" ht="21" customHeight="1" thickTop="1" thickBot="1">
      <c r="A8" s="187" t="s">
        <v>0</v>
      </c>
      <c r="B8" s="189" t="s">
        <v>106</v>
      </c>
      <c r="C8" s="187" t="s">
        <v>1</v>
      </c>
      <c r="D8" s="187"/>
      <c r="E8" s="187"/>
      <c r="F8" s="187"/>
      <c r="G8" s="187"/>
      <c r="H8" s="187"/>
      <c r="I8" s="187"/>
      <c r="J8" s="187" t="s">
        <v>4</v>
      </c>
      <c r="K8" s="187"/>
      <c r="L8" s="187"/>
      <c r="M8" s="187" t="s">
        <v>2</v>
      </c>
    </row>
    <row r="9" spans="1:13" ht="17.25" thickTop="1" thickBot="1">
      <c r="A9" s="188"/>
      <c r="B9" s="190"/>
      <c r="C9" s="188"/>
      <c r="D9" s="27" t="s">
        <v>5</v>
      </c>
      <c r="E9" s="28" t="s">
        <v>6</v>
      </c>
      <c r="F9" s="28" t="s">
        <v>7</v>
      </c>
      <c r="G9" s="27" t="s">
        <v>5</v>
      </c>
      <c r="H9" s="28" t="s">
        <v>6</v>
      </c>
      <c r="I9" s="28" t="s">
        <v>7</v>
      </c>
      <c r="J9" s="27" t="s">
        <v>5</v>
      </c>
      <c r="K9" s="28" t="s">
        <v>6</v>
      </c>
      <c r="L9" s="28" t="s">
        <v>7</v>
      </c>
      <c r="M9" s="188"/>
    </row>
    <row r="10" spans="1:13" s="30" customFormat="1" ht="17.25" thickTop="1" thickBot="1">
      <c r="A10" s="34"/>
      <c r="B10" s="1"/>
      <c r="C10" s="1"/>
      <c r="D10" s="3"/>
      <c r="E10" s="4"/>
      <c r="F10" s="29"/>
      <c r="G10" s="3"/>
      <c r="H10" s="29"/>
      <c r="I10" s="29"/>
      <c r="J10" s="32"/>
      <c r="K10" s="33"/>
      <c r="L10" s="33"/>
      <c r="M10" s="2"/>
    </row>
    <row r="11" spans="1:13" s="30" customFormat="1" ht="17.25" thickTop="1" thickBot="1">
      <c r="A11" s="34"/>
      <c r="B11" s="1"/>
      <c r="C11" s="1"/>
      <c r="D11" s="3"/>
      <c r="E11" s="4"/>
      <c r="F11" s="29"/>
      <c r="G11" s="3"/>
      <c r="H11" s="29"/>
      <c r="I11" s="29"/>
      <c r="J11" s="32"/>
      <c r="K11" s="33"/>
      <c r="L11" s="33"/>
      <c r="M11" s="2"/>
    </row>
    <row r="12" spans="1:13" ht="15.75" thickTop="1"/>
  </sheetData>
  <customSheetViews>
    <customSheetView guid="{510A0421-FD44-4C54-BB3B-149EBF82B477}" fitToPage="1">
      <selection activeCell="J17" sqref="J17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33">
    <tabColor rgb="FFFF0000"/>
    <pageSetUpPr fitToPage="1"/>
  </sheetPr>
  <dimension ref="A1:M12"/>
  <sheetViews>
    <sheetView workbookViewId="0">
      <selection activeCell="J17" sqref="J17"/>
    </sheetView>
  </sheetViews>
  <sheetFormatPr baseColWidth="10" defaultRowHeight="15"/>
  <cols>
    <col min="1" max="1" width="15.28515625" style="5" customWidth="1"/>
    <col min="2" max="2" width="10.140625" style="5" customWidth="1"/>
    <col min="3" max="3" width="23.28515625" style="5" customWidth="1"/>
    <col min="4" max="4" width="11" style="5" customWidth="1"/>
    <col min="5" max="5" width="11" style="31" customWidth="1"/>
    <col min="6" max="6" width="13.140625" style="31" customWidth="1"/>
    <col min="7" max="7" width="11" style="5" customWidth="1"/>
    <col min="8" max="8" width="11" style="31" customWidth="1"/>
    <col min="9" max="9" width="13.140625" style="31" customWidth="1"/>
    <col min="10" max="10" width="11.42578125" style="5"/>
    <col min="11" max="11" width="12.28515625" style="31" customWidth="1"/>
    <col min="12" max="12" width="13.140625" style="31" customWidth="1"/>
    <col min="13" max="13" width="14.140625" style="5" customWidth="1"/>
    <col min="14" max="16384" width="11.42578125" style="5"/>
  </cols>
  <sheetData>
    <row r="1" spans="1:13" ht="21.75" thickTop="1">
      <c r="A1" s="180" t="s">
        <v>8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2"/>
    </row>
    <row r="2" spans="1:13" ht="15.75">
      <c r="A2" s="6"/>
      <c r="B2" s="7"/>
      <c r="C2" s="7"/>
      <c r="D2" s="7"/>
      <c r="E2" s="8"/>
      <c r="F2" s="8"/>
      <c r="G2" s="7"/>
      <c r="H2" s="8"/>
      <c r="I2" s="8"/>
      <c r="J2" s="7"/>
      <c r="K2" s="8"/>
      <c r="L2" s="8"/>
      <c r="M2" s="9"/>
    </row>
    <row r="3" spans="1:13" ht="19.5">
      <c r="A3" s="183" t="s">
        <v>3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5"/>
    </row>
    <row r="4" spans="1:13" ht="15.75" thickBot="1">
      <c r="A4" s="10"/>
      <c r="B4" s="11"/>
      <c r="C4" s="11"/>
      <c r="D4" s="11"/>
      <c r="E4" s="12"/>
      <c r="F4" s="12"/>
      <c r="G4" s="11"/>
      <c r="H4" s="12"/>
      <c r="I4" s="12"/>
      <c r="J4" s="11"/>
      <c r="K4" s="12"/>
      <c r="L4" s="12"/>
      <c r="M4" s="13"/>
    </row>
    <row r="5" spans="1:13" ht="20.25" customHeight="1" thickTop="1">
      <c r="A5" s="14" t="s">
        <v>10</v>
      </c>
      <c r="B5" s="15" t="s">
        <v>57</v>
      </c>
      <c r="C5" s="15" t="s">
        <v>107</v>
      </c>
      <c r="D5" s="15"/>
      <c r="E5" s="16" t="s">
        <v>13</v>
      </c>
      <c r="F5" s="17"/>
      <c r="G5" s="15" t="s">
        <v>14</v>
      </c>
      <c r="H5" s="18"/>
      <c r="I5" s="18"/>
      <c r="J5" s="19"/>
      <c r="K5" s="18"/>
      <c r="L5" s="18"/>
      <c r="M5" s="20"/>
    </row>
    <row r="6" spans="1:13">
      <c r="A6" s="21" t="s">
        <v>9</v>
      </c>
      <c r="B6" s="22" t="s">
        <v>11</v>
      </c>
      <c r="C6" s="22"/>
      <c r="D6" s="22"/>
      <c r="E6" s="23" t="s">
        <v>105</v>
      </c>
      <c r="F6" s="24"/>
      <c r="G6" s="186">
        <f ca="1">NOW()</f>
        <v>40339.711934606479</v>
      </c>
      <c r="H6" s="186"/>
      <c r="I6" s="25"/>
      <c r="J6" s="26"/>
      <c r="K6" s="25"/>
      <c r="L6" s="25"/>
      <c r="M6" s="9"/>
    </row>
    <row r="7" spans="1:13" ht="15.75" thickBot="1">
      <c r="A7" s="10"/>
      <c r="B7" s="11"/>
      <c r="C7" s="11"/>
      <c r="D7" s="11"/>
      <c r="E7" s="12"/>
      <c r="F7" s="12"/>
      <c r="G7" s="11"/>
      <c r="H7" s="12"/>
      <c r="I7" s="12"/>
      <c r="J7" s="11"/>
      <c r="K7" s="12"/>
      <c r="L7" s="12"/>
      <c r="M7" s="13"/>
    </row>
    <row r="8" spans="1:13" ht="21" customHeight="1" thickTop="1" thickBot="1">
      <c r="A8" s="187" t="s">
        <v>0</v>
      </c>
      <c r="B8" s="189" t="s">
        <v>106</v>
      </c>
      <c r="C8" s="187" t="s">
        <v>1</v>
      </c>
      <c r="D8" s="187"/>
      <c r="E8" s="187"/>
      <c r="F8" s="187"/>
      <c r="G8" s="187"/>
      <c r="H8" s="187"/>
      <c r="I8" s="187"/>
      <c r="J8" s="187" t="s">
        <v>4</v>
      </c>
      <c r="K8" s="187"/>
      <c r="L8" s="187"/>
      <c r="M8" s="187" t="s">
        <v>2</v>
      </c>
    </row>
    <row r="9" spans="1:13" ht="17.25" thickTop="1" thickBot="1">
      <c r="A9" s="188"/>
      <c r="B9" s="190"/>
      <c r="C9" s="188"/>
      <c r="D9" s="27" t="s">
        <v>5</v>
      </c>
      <c r="E9" s="28" t="s">
        <v>6</v>
      </c>
      <c r="F9" s="28" t="s">
        <v>7</v>
      </c>
      <c r="G9" s="27" t="s">
        <v>5</v>
      </c>
      <c r="H9" s="28" t="s">
        <v>6</v>
      </c>
      <c r="I9" s="28" t="s">
        <v>7</v>
      </c>
      <c r="J9" s="27" t="s">
        <v>5</v>
      </c>
      <c r="K9" s="28" t="s">
        <v>6</v>
      </c>
      <c r="L9" s="28" t="s">
        <v>7</v>
      </c>
      <c r="M9" s="188"/>
    </row>
    <row r="10" spans="1:13" s="30" customFormat="1" ht="17.25" thickTop="1" thickBot="1">
      <c r="A10" s="34"/>
      <c r="B10" s="1"/>
      <c r="C10" s="1"/>
      <c r="D10" s="3"/>
      <c r="E10" s="4"/>
      <c r="F10" s="29"/>
      <c r="G10" s="3"/>
      <c r="H10" s="29"/>
      <c r="I10" s="29"/>
      <c r="J10" s="32"/>
      <c r="K10" s="33"/>
      <c r="L10" s="33"/>
      <c r="M10" s="2"/>
    </row>
    <row r="11" spans="1:13" s="30" customFormat="1" ht="17.25" thickTop="1" thickBot="1">
      <c r="A11" s="34"/>
      <c r="B11" s="1"/>
      <c r="C11" s="1"/>
      <c r="D11" s="3"/>
      <c r="E11" s="4"/>
      <c r="F11" s="29"/>
      <c r="G11" s="3"/>
      <c r="H11" s="29"/>
      <c r="I11" s="29"/>
      <c r="J11" s="32"/>
      <c r="K11" s="33"/>
      <c r="L11" s="33"/>
      <c r="M11" s="2"/>
    </row>
    <row r="12" spans="1:13" ht="15.75" thickTop="1"/>
  </sheetData>
  <customSheetViews>
    <customSheetView guid="{510A0421-FD44-4C54-BB3B-149EBF82B477}" fitToPage="1">
      <selection activeCell="J17" sqref="J17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47">
    <tabColor rgb="FFFF0000"/>
    <pageSetUpPr fitToPage="1"/>
  </sheetPr>
  <dimension ref="A1:M12"/>
  <sheetViews>
    <sheetView workbookViewId="0">
      <selection activeCell="J17" sqref="J17"/>
    </sheetView>
  </sheetViews>
  <sheetFormatPr baseColWidth="10" defaultRowHeight="15"/>
  <cols>
    <col min="1" max="1" width="15.28515625" style="5" customWidth="1"/>
    <col min="2" max="2" width="10.140625" style="5" customWidth="1"/>
    <col min="3" max="3" width="23.28515625" style="5" customWidth="1"/>
    <col min="4" max="4" width="11" style="5" customWidth="1"/>
    <col min="5" max="5" width="11" style="31" customWidth="1"/>
    <col min="6" max="6" width="13.140625" style="31" customWidth="1"/>
    <col min="7" max="7" width="11" style="5" customWidth="1"/>
    <col min="8" max="8" width="11" style="31" customWidth="1"/>
    <col min="9" max="9" width="13.140625" style="31" customWidth="1"/>
    <col min="10" max="10" width="11.42578125" style="5"/>
    <col min="11" max="11" width="12.28515625" style="31" customWidth="1"/>
    <col min="12" max="12" width="13.140625" style="31" customWidth="1"/>
    <col min="13" max="13" width="14.140625" style="5" customWidth="1"/>
    <col min="14" max="16384" width="11.42578125" style="5"/>
  </cols>
  <sheetData>
    <row r="1" spans="1:13" ht="21.75" thickTop="1">
      <c r="A1" s="180" t="s">
        <v>8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2"/>
    </row>
    <row r="2" spans="1:13" ht="15.75">
      <c r="A2" s="6"/>
      <c r="B2" s="7"/>
      <c r="C2" s="7"/>
      <c r="D2" s="7"/>
      <c r="E2" s="8"/>
      <c r="F2" s="8"/>
      <c r="G2" s="7"/>
      <c r="H2" s="8"/>
      <c r="I2" s="8"/>
      <c r="J2" s="7"/>
      <c r="K2" s="8"/>
      <c r="L2" s="8"/>
      <c r="M2" s="9"/>
    </row>
    <row r="3" spans="1:13" ht="19.5">
      <c r="A3" s="183" t="s">
        <v>3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5"/>
    </row>
    <row r="4" spans="1:13" ht="15.75" thickBot="1">
      <c r="A4" s="10"/>
      <c r="B4" s="11"/>
      <c r="C4" s="11"/>
      <c r="D4" s="11"/>
      <c r="E4" s="12"/>
      <c r="F4" s="12"/>
      <c r="G4" s="11"/>
      <c r="H4" s="12"/>
      <c r="I4" s="12"/>
      <c r="J4" s="11"/>
      <c r="K4" s="12"/>
      <c r="L4" s="12"/>
      <c r="M4" s="13"/>
    </row>
    <row r="5" spans="1:13" ht="20.25" customHeight="1" thickTop="1">
      <c r="A5" s="14" t="s">
        <v>10</v>
      </c>
      <c r="B5" s="15" t="s">
        <v>57</v>
      </c>
      <c r="C5" s="15" t="s">
        <v>107</v>
      </c>
      <c r="D5" s="15"/>
      <c r="E5" s="16" t="s">
        <v>13</v>
      </c>
      <c r="F5" s="17"/>
      <c r="G5" s="15" t="s">
        <v>14</v>
      </c>
      <c r="H5" s="18"/>
      <c r="I5" s="18"/>
      <c r="J5" s="19"/>
      <c r="K5" s="18"/>
      <c r="L5" s="18"/>
      <c r="M5" s="20"/>
    </row>
    <row r="6" spans="1:13">
      <c r="A6" s="21" t="s">
        <v>9</v>
      </c>
      <c r="B6" s="22" t="s">
        <v>11</v>
      </c>
      <c r="C6" s="22"/>
      <c r="D6" s="22"/>
      <c r="E6" s="23" t="s">
        <v>105</v>
      </c>
      <c r="F6" s="24"/>
      <c r="G6" s="186">
        <f ca="1">NOW()</f>
        <v>40339.711934606479</v>
      </c>
      <c r="H6" s="186"/>
      <c r="I6" s="25"/>
      <c r="J6" s="26"/>
      <c r="K6" s="25"/>
      <c r="L6" s="25"/>
      <c r="M6" s="9"/>
    </row>
    <row r="7" spans="1:13" ht="15.75" thickBot="1">
      <c r="A7" s="10"/>
      <c r="B7" s="11"/>
      <c r="C7" s="11"/>
      <c r="D7" s="11"/>
      <c r="E7" s="12"/>
      <c r="F7" s="12"/>
      <c r="G7" s="11"/>
      <c r="H7" s="12"/>
      <c r="I7" s="12"/>
      <c r="J7" s="11"/>
      <c r="K7" s="12"/>
      <c r="L7" s="12"/>
      <c r="M7" s="13"/>
    </row>
    <row r="8" spans="1:13" ht="21" customHeight="1" thickTop="1" thickBot="1">
      <c r="A8" s="187" t="s">
        <v>0</v>
      </c>
      <c r="B8" s="189" t="s">
        <v>106</v>
      </c>
      <c r="C8" s="187" t="s">
        <v>1</v>
      </c>
      <c r="D8" s="187"/>
      <c r="E8" s="187"/>
      <c r="F8" s="187"/>
      <c r="G8" s="187"/>
      <c r="H8" s="187"/>
      <c r="I8" s="187"/>
      <c r="J8" s="187" t="s">
        <v>4</v>
      </c>
      <c r="K8" s="187"/>
      <c r="L8" s="187"/>
      <c r="M8" s="187" t="s">
        <v>2</v>
      </c>
    </row>
    <row r="9" spans="1:13" ht="17.25" thickTop="1" thickBot="1">
      <c r="A9" s="188"/>
      <c r="B9" s="190"/>
      <c r="C9" s="188"/>
      <c r="D9" s="27" t="s">
        <v>5</v>
      </c>
      <c r="E9" s="28" t="s">
        <v>6</v>
      </c>
      <c r="F9" s="28" t="s">
        <v>7</v>
      </c>
      <c r="G9" s="27" t="s">
        <v>5</v>
      </c>
      <c r="H9" s="28" t="s">
        <v>6</v>
      </c>
      <c r="I9" s="28" t="s">
        <v>7</v>
      </c>
      <c r="J9" s="27" t="s">
        <v>5</v>
      </c>
      <c r="K9" s="28" t="s">
        <v>6</v>
      </c>
      <c r="L9" s="28" t="s">
        <v>7</v>
      </c>
      <c r="M9" s="188"/>
    </row>
    <row r="10" spans="1:13" s="30" customFormat="1" ht="17.25" thickTop="1" thickBot="1">
      <c r="A10" s="34"/>
      <c r="B10" s="1"/>
      <c r="C10" s="1"/>
      <c r="D10" s="3"/>
      <c r="E10" s="4"/>
      <c r="F10" s="29"/>
      <c r="G10" s="3"/>
      <c r="H10" s="29"/>
      <c r="I10" s="29"/>
      <c r="J10" s="32"/>
      <c r="K10" s="33"/>
      <c r="L10" s="33"/>
      <c r="M10" s="2"/>
    </row>
    <row r="11" spans="1:13" s="30" customFormat="1" ht="17.25" thickTop="1" thickBot="1">
      <c r="A11" s="34"/>
      <c r="B11" s="1"/>
      <c r="C11" s="1"/>
      <c r="D11" s="3"/>
      <c r="E11" s="4"/>
      <c r="F11" s="29"/>
      <c r="G11" s="3"/>
      <c r="H11" s="29"/>
      <c r="I11" s="29"/>
      <c r="J11" s="32"/>
      <c r="K11" s="33"/>
      <c r="L11" s="33"/>
      <c r="M11" s="2"/>
    </row>
    <row r="12" spans="1:13" ht="15.75" thickTop="1"/>
  </sheetData>
  <customSheetViews>
    <customSheetView guid="{510A0421-FD44-4C54-BB3B-149EBF82B477}" fitToPage="1">
      <selection activeCell="J17" sqref="J17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46">
    <tabColor rgb="FFFF0000"/>
    <pageSetUpPr fitToPage="1"/>
  </sheetPr>
  <dimension ref="A1:M12"/>
  <sheetViews>
    <sheetView workbookViewId="0">
      <selection activeCell="J17" sqref="J17"/>
    </sheetView>
  </sheetViews>
  <sheetFormatPr baseColWidth="10" defaultRowHeight="15"/>
  <cols>
    <col min="1" max="1" width="15.28515625" style="5" customWidth="1"/>
    <col min="2" max="2" width="10.140625" style="5" customWidth="1"/>
    <col min="3" max="3" width="23.28515625" style="5" customWidth="1"/>
    <col min="4" max="4" width="11" style="5" customWidth="1"/>
    <col min="5" max="5" width="11" style="31" customWidth="1"/>
    <col min="6" max="6" width="13.140625" style="31" customWidth="1"/>
    <col min="7" max="7" width="11" style="5" customWidth="1"/>
    <col min="8" max="8" width="11" style="31" customWidth="1"/>
    <col min="9" max="9" width="13.140625" style="31" customWidth="1"/>
    <col min="10" max="10" width="11.42578125" style="5"/>
    <col min="11" max="11" width="12.28515625" style="31" customWidth="1"/>
    <col min="12" max="12" width="13.140625" style="31" customWidth="1"/>
    <col min="13" max="13" width="14.140625" style="5" customWidth="1"/>
    <col min="14" max="16384" width="11.42578125" style="5"/>
  </cols>
  <sheetData>
    <row r="1" spans="1:13" ht="21.75" thickTop="1">
      <c r="A1" s="180" t="s">
        <v>8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2"/>
    </row>
    <row r="2" spans="1:13" ht="15.75">
      <c r="A2" s="6"/>
      <c r="B2" s="7"/>
      <c r="C2" s="7"/>
      <c r="D2" s="7"/>
      <c r="E2" s="8"/>
      <c r="F2" s="8"/>
      <c r="G2" s="7"/>
      <c r="H2" s="8"/>
      <c r="I2" s="8"/>
      <c r="J2" s="7"/>
      <c r="K2" s="8"/>
      <c r="L2" s="8"/>
      <c r="M2" s="9"/>
    </row>
    <row r="3" spans="1:13" ht="19.5">
      <c r="A3" s="183" t="s">
        <v>3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5"/>
    </row>
    <row r="4" spans="1:13" ht="15.75" thickBot="1">
      <c r="A4" s="10"/>
      <c r="B4" s="11"/>
      <c r="C4" s="11"/>
      <c r="D4" s="11"/>
      <c r="E4" s="12"/>
      <c r="F4" s="12"/>
      <c r="G4" s="11"/>
      <c r="H4" s="12"/>
      <c r="I4" s="12"/>
      <c r="J4" s="11"/>
      <c r="K4" s="12"/>
      <c r="L4" s="12"/>
      <c r="M4" s="13"/>
    </row>
    <row r="5" spans="1:13" ht="20.25" customHeight="1" thickTop="1">
      <c r="A5" s="14" t="s">
        <v>10</v>
      </c>
      <c r="B5" s="15" t="s">
        <v>57</v>
      </c>
      <c r="C5" s="15" t="s">
        <v>107</v>
      </c>
      <c r="D5" s="15"/>
      <c r="E5" s="16" t="s">
        <v>13</v>
      </c>
      <c r="F5" s="17"/>
      <c r="G5" s="15" t="s">
        <v>14</v>
      </c>
      <c r="H5" s="18"/>
      <c r="I5" s="18"/>
      <c r="J5" s="19"/>
      <c r="K5" s="18"/>
      <c r="L5" s="18"/>
      <c r="M5" s="20"/>
    </row>
    <row r="6" spans="1:13">
      <c r="A6" s="21" t="s">
        <v>9</v>
      </c>
      <c r="B6" s="22" t="s">
        <v>11</v>
      </c>
      <c r="C6" s="22"/>
      <c r="D6" s="22"/>
      <c r="E6" s="23" t="s">
        <v>105</v>
      </c>
      <c r="F6" s="24"/>
      <c r="G6" s="186">
        <f ca="1">NOW()</f>
        <v>40339.711934606479</v>
      </c>
      <c r="H6" s="186"/>
      <c r="I6" s="25"/>
      <c r="J6" s="26"/>
      <c r="K6" s="25"/>
      <c r="L6" s="25"/>
      <c r="M6" s="9"/>
    </row>
    <row r="7" spans="1:13" ht="15.75" thickBot="1">
      <c r="A7" s="10"/>
      <c r="B7" s="11"/>
      <c r="C7" s="11"/>
      <c r="D7" s="11"/>
      <c r="E7" s="12"/>
      <c r="F7" s="12"/>
      <c r="G7" s="11"/>
      <c r="H7" s="12"/>
      <c r="I7" s="12"/>
      <c r="J7" s="11"/>
      <c r="K7" s="12"/>
      <c r="L7" s="12"/>
      <c r="M7" s="13"/>
    </row>
    <row r="8" spans="1:13" ht="21" customHeight="1" thickTop="1" thickBot="1">
      <c r="A8" s="187" t="s">
        <v>0</v>
      </c>
      <c r="B8" s="189" t="s">
        <v>106</v>
      </c>
      <c r="C8" s="187" t="s">
        <v>1</v>
      </c>
      <c r="D8" s="187"/>
      <c r="E8" s="187"/>
      <c r="F8" s="187"/>
      <c r="G8" s="187"/>
      <c r="H8" s="187"/>
      <c r="I8" s="187"/>
      <c r="J8" s="187" t="s">
        <v>4</v>
      </c>
      <c r="K8" s="187"/>
      <c r="L8" s="187"/>
      <c r="M8" s="187" t="s">
        <v>2</v>
      </c>
    </row>
    <row r="9" spans="1:13" ht="17.25" thickTop="1" thickBot="1">
      <c r="A9" s="188"/>
      <c r="B9" s="190"/>
      <c r="C9" s="188"/>
      <c r="D9" s="27" t="s">
        <v>5</v>
      </c>
      <c r="E9" s="28" t="s">
        <v>6</v>
      </c>
      <c r="F9" s="28" t="s">
        <v>7</v>
      </c>
      <c r="G9" s="27" t="s">
        <v>5</v>
      </c>
      <c r="H9" s="28" t="s">
        <v>6</v>
      </c>
      <c r="I9" s="28" t="s">
        <v>7</v>
      </c>
      <c r="J9" s="27" t="s">
        <v>5</v>
      </c>
      <c r="K9" s="28" t="s">
        <v>6</v>
      </c>
      <c r="L9" s="28" t="s">
        <v>7</v>
      </c>
      <c r="M9" s="188"/>
    </row>
    <row r="10" spans="1:13" s="30" customFormat="1" ht="17.25" thickTop="1" thickBot="1">
      <c r="A10" s="34"/>
      <c r="B10" s="1"/>
      <c r="C10" s="1"/>
      <c r="D10" s="3"/>
      <c r="E10" s="4"/>
      <c r="F10" s="29"/>
      <c r="G10" s="3"/>
      <c r="H10" s="29"/>
      <c r="I10" s="29"/>
      <c r="J10" s="32"/>
      <c r="K10" s="33"/>
      <c r="L10" s="33"/>
      <c r="M10" s="2"/>
    </row>
    <row r="11" spans="1:13" s="30" customFormat="1" ht="17.25" thickTop="1" thickBot="1">
      <c r="A11" s="34"/>
      <c r="B11" s="1"/>
      <c r="C11" s="1"/>
      <c r="D11" s="3"/>
      <c r="E11" s="4"/>
      <c r="F11" s="29"/>
      <c r="G11" s="3"/>
      <c r="H11" s="29"/>
      <c r="I11" s="29"/>
      <c r="J11" s="32"/>
      <c r="K11" s="33"/>
      <c r="L11" s="33"/>
      <c r="M11" s="2"/>
    </row>
    <row r="12" spans="1:13" ht="15.75" thickTop="1"/>
  </sheetData>
  <customSheetViews>
    <customSheetView guid="{510A0421-FD44-4C54-BB3B-149EBF82B477}" fitToPage="1">
      <selection activeCell="J17" sqref="J17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45">
    <tabColor rgb="FFFF0000"/>
    <pageSetUpPr fitToPage="1"/>
  </sheetPr>
  <dimension ref="A1:M12"/>
  <sheetViews>
    <sheetView workbookViewId="0">
      <selection activeCell="J17" sqref="J17"/>
    </sheetView>
  </sheetViews>
  <sheetFormatPr baseColWidth="10" defaultRowHeight="15"/>
  <cols>
    <col min="1" max="1" width="15.28515625" style="5" customWidth="1"/>
    <col min="2" max="2" width="10.140625" style="5" customWidth="1"/>
    <col min="3" max="3" width="23.28515625" style="5" customWidth="1"/>
    <col min="4" max="4" width="11" style="5" customWidth="1"/>
    <col min="5" max="5" width="11" style="31" customWidth="1"/>
    <col min="6" max="6" width="13.140625" style="31" customWidth="1"/>
    <col min="7" max="7" width="11" style="5" customWidth="1"/>
    <col min="8" max="8" width="11" style="31" customWidth="1"/>
    <col min="9" max="9" width="13.140625" style="31" customWidth="1"/>
    <col min="10" max="10" width="11.42578125" style="5"/>
    <col min="11" max="11" width="12.28515625" style="31" customWidth="1"/>
    <col min="12" max="12" width="13.140625" style="31" customWidth="1"/>
    <col min="13" max="13" width="14.140625" style="5" customWidth="1"/>
    <col min="14" max="16384" width="11.42578125" style="5"/>
  </cols>
  <sheetData>
    <row r="1" spans="1:13" ht="21.75" thickTop="1">
      <c r="A1" s="180" t="s">
        <v>8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2"/>
    </row>
    <row r="2" spans="1:13" ht="15.75">
      <c r="A2" s="6"/>
      <c r="B2" s="7"/>
      <c r="C2" s="7"/>
      <c r="D2" s="7"/>
      <c r="E2" s="8"/>
      <c r="F2" s="8"/>
      <c r="G2" s="7"/>
      <c r="H2" s="8"/>
      <c r="I2" s="8"/>
      <c r="J2" s="7"/>
      <c r="K2" s="8"/>
      <c r="L2" s="8"/>
      <c r="M2" s="9"/>
    </row>
    <row r="3" spans="1:13" ht="19.5">
      <c r="A3" s="183" t="s">
        <v>3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5"/>
    </row>
    <row r="4" spans="1:13" ht="15.75" thickBot="1">
      <c r="A4" s="10"/>
      <c r="B4" s="11"/>
      <c r="C4" s="11"/>
      <c r="D4" s="11"/>
      <c r="E4" s="12"/>
      <c r="F4" s="12"/>
      <c r="G4" s="11"/>
      <c r="H4" s="12"/>
      <c r="I4" s="12"/>
      <c r="J4" s="11"/>
      <c r="K4" s="12"/>
      <c r="L4" s="12"/>
      <c r="M4" s="13"/>
    </row>
    <row r="5" spans="1:13" ht="20.25" customHeight="1" thickTop="1">
      <c r="A5" s="14" t="s">
        <v>10</v>
      </c>
      <c r="B5" s="15" t="s">
        <v>57</v>
      </c>
      <c r="C5" s="15" t="s">
        <v>107</v>
      </c>
      <c r="D5" s="15"/>
      <c r="E5" s="16" t="s">
        <v>13</v>
      </c>
      <c r="F5" s="17"/>
      <c r="G5" s="15" t="s">
        <v>14</v>
      </c>
      <c r="H5" s="18"/>
      <c r="I5" s="18"/>
      <c r="J5" s="19"/>
      <c r="K5" s="18"/>
      <c r="L5" s="18"/>
      <c r="M5" s="20"/>
    </row>
    <row r="6" spans="1:13">
      <c r="A6" s="21" t="s">
        <v>9</v>
      </c>
      <c r="B6" s="22" t="s">
        <v>11</v>
      </c>
      <c r="C6" s="22"/>
      <c r="D6" s="22"/>
      <c r="E6" s="23" t="s">
        <v>105</v>
      </c>
      <c r="F6" s="24"/>
      <c r="G6" s="186">
        <f ca="1">NOW()</f>
        <v>40339.711934606479</v>
      </c>
      <c r="H6" s="186"/>
      <c r="I6" s="25"/>
      <c r="J6" s="26"/>
      <c r="K6" s="25"/>
      <c r="L6" s="25"/>
      <c r="M6" s="9"/>
    </row>
    <row r="7" spans="1:13" ht="15.75" thickBot="1">
      <c r="A7" s="10"/>
      <c r="B7" s="11"/>
      <c r="C7" s="11"/>
      <c r="D7" s="11"/>
      <c r="E7" s="12"/>
      <c r="F7" s="12"/>
      <c r="G7" s="11"/>
      <c r="H7" s="12"/>
      <c r="I7" s="12"/>
      <c r="J7" s="11"/>
      <c r="K7" s="12"/>
      <c r="L7" s="12"/>
      <c r="M7" s="13"/>
    </row>
    <row r="8" spans="1:13" ht="21" customHeight="1" thickTop="1" thickBot="1">
      <c r="A8" s="187" t="s">
        <v>0</v>
      </c>
      <c r="B8" s="189" t="s">
        <v>106</v>
      </c>
      <c r="C8" s="187" t="s">
        <v>1</v>
      </c>
      <c r="D8" s="187"/>
      <c r="E8" s="187"/>
      <c r="F8" s="187"/>
      <c r="G8" s="187"/>
      <c r="H8" s="187"/>
      <c r="I8" s="187"/>
      <c r="J8" s="187" t="s">
        <v>4</v>
      </c>
      <c r="K8" s="187"/>
      <c r="L8" s="187"/>
      <c r="M8" s="187" t="s">
        <v>2</v>
      </c>
    </row>
    <row r="9" spans="1:13" ht="17.25" thickTop="1" thickBot="1">
      <c r="A9" s="188"/>
      <c r="B9" s="190"/>
      <c r="C9" s="188"/>
      <c r="D9" s="27" t="s">
        <v>5</v>
      </c>
      <c r="E9" s="28" t="s">
        <v>6</v>
      </c>
      <c r="F9" s="28" t="s">
        <v>7</v>
      </c>
      <c r="G9" s="27" t="s">
        <v>5</v>
      </c>
      <c r="H9" s="28" t="s">
        <v>6</v>
      </c>
      <c r="I9" s="28" t="s">
        <v>7</v>
      </c>
      <c r="J9" s="27" t="s">
        <v>5</v>
      </c>
      <c r="K9" s="28" t="s">
        <v>6</v>
      </c>
      <c r="L9" s="28" t="s">
        <v>7</v>
      </c>
      <c r="M9" s="188"/>
    </row>
    <row r="10" spans="1:13" s="30" customFormat="1" ht="17.25" thickTop="1" thickBot="1">
      <c r="A10" s="34"/>
      <c r="B10" s="1"/>
      <c r="C10" s="1"/>
      <c r="D10" s="3"/>
      <c r="E10" s="4"/>
      <c r="F10" s="29"/>
      <c r="G10" s="3"/>
      <c r="H10" s="29"/>
      <c r="I10" s="29"/>
      <c r="J10" s="32"/>
      <c r="K10" s="33"/>
      <c r="L10" s="33"/>
      <c r="M10" s="2"/>
    </row>
    <row r="11" spans="1:13" s="30" customFormat="1" ht="17.25" thickTop="1" thickBot="1">
      <c r="A11" s="34"/>
      <c r="B11" s="1"/>
      <c r="C11" s="1"/>
      <c r="D11" s="3"/>
      <c r="E11" s="4"/>
      <c r="F11" s="29"/>
      <c r="G11" s="3"/>
      <c r="H11" s="29"/>
      <c r="I11" s="29"/>
      <c r="J11" s="32"/>
      <c r="K11" s="33"/>
      <c r="L11" s="33"/>
      <c r="M11" s="2"/>
    </row>
    <row r="12" spans="1:13" ht="15.75" thickTop="1"/>
  </sheetData>
  <customSheetViews>
    <customSheetView guid="{510A0421-FD44-4C54-BB3B-149EBF82B477}" fitToPage="1">
      <selection activeCell="J17" sqref="J17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44">
    <tabColor rgb="FFFF0000"/>
    <pageSetUpPr fitToPage="1"/>
  </sheetPr>
  <dimension ref="A1:M12"/>
  <sheetViews>
    <sheetView workbookViewId="0">
      <selection activeCell="J17" sqref="J17"/>
    </sheetView>
  </sheetViews>
  <sheetFormatPr baseColWidth="10" defaultRowHeight="15"/>
  <cols>
    <col min="1" max="1" width="15.28515625" style="5" customWidth="1"/>
    <col min="2" max="2" width="10.140625" style="5" customWidth="1"/>
    <col min="3" max="3" width="23.28515625" style="5" customWidth="1"/>
    <col min="4" max="4" width="11" style="5" customWidth="1"/>
    <col min="5" max="5" width="11" style="31" customWidth="1"/>
    <col min="6" max="6" width="13.140625" style="31" customWidth="1"/>
    <col min="7" max="7" width="11" style="5" customWidth="1"/>
    <col min="8" max="8" width="11" style="31" customWidth="1"/>
    <col min="9" max="9" width="13.140625" style="31" customWidth="1"/>
    <col min="10" max="10" width="11.42578125" style="5"/>
    <col min="11" max="11" width="12.28515625" style="31" customWidth="1"/>
    <col min="12" max="12" width="13.140625" style="31" customWidth="1"/>
    <col min="13" max="13" width="14.140625" style="5" customWidth="1"/>
    <col min="14" max="16384" width="11.42578125" style="5"/>
  </cols>
  <sheetData>
    <row r="1" spans="1:13" ht="21.75" thickTop="1">
      <c r="A1" s="180" t="s">
        <v>8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2"/>
    </row>
    <row r="2" spans="1:13" ht="15.75">
      <c r="A2" s="6"/>
      <c r="B2" s="7"/>
      <c r="C2" s="7"/>
      <c r="D2" s="7"/>
      <c r="E2" s="8"/>
      <c r="F2" s="8"/>
      <c r="G2" s="7"/>
      <c r="H2" s="8"/>
      <c r="I2" s="8"/>
      <c r="J2" s="7"/>
      <c r="K2" s="8"/>
      <c r="L2" s="8"/>
      <c r="M2" s="9"/>
    </row>
    <row r="3" spans="1:13" ht="19.5">
      <c r="A3" s="183" t="s">
        <v>3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5"/>
    </row>
    <row r="4" spans="1:13" ht="15.75" thickBot="1">
      <c r="A4" s="10"/>
      <c r="B4" s="11"/>
      <c r="C4" s="11"/>
      <c r="D4" s="11"/>
      <c r="E4" s="12"/>
      <c r="F4" s="12"/>
      <c r="G4" s="11"/>
      <c r="H4" s="12"/>
      <c r="I4" s="12"/>
      <c r="J4" s="11"/>
      <c r="K4" s="12"/>
      <c r="L4" s="12"/>
      <c r="M4" s="13"/>
    </row>
    <row r="5" spans="1:13" ht="20.25" customHeight="1" thickTop="1">
      <c r="A5" s="14" t="s">
        <v>10</v>
      </c>
      <c r="B5" s="15" t="s">
        <v>57</v>
      </c>
      <c r="C5" s="15" t="s">
        <v>107</v>
      </c>
      <c r="D5" s="15"/>
      <c r="E5" s="16" t="s">
        <v>13</v>
      </c>
      <c r="F5" s="17"/>
      <c r="G5" s="15" t="s">
        <v>14</v>
      </c>
      <c r="H5" s="18"/>
      <c r="I5" s="18"/>
      <c r="J5" s="19"/>
      <c r="K5" s="18"/>
      <c r="L5" s="18"/>
      <c r="M5" s="20"/>
    </row>
    <row r="6" spans="1:13">
      <c r="A6" s="21" t="s">
        <v>9</v>
      </c>
      <c r="B6" s="22" t="s">
        <v>11</v>
      </c>
      <c r="C6" s="22"/>
      <c r="D6" s="22"/>
      <c r="E6" s="23" t="s">
        <v>105</v>
      </c>
      <c r="F6" s="24"/>
      <c r="G6" s="186">
        <f ca="1">NOW()</f>
        <v>40339.711934606479</v>
      </c>
      <c r="H6" s="186"/>
      <c r="I6" s="25"/>
      <c r="J6" s="26"/>
      <c r="K6" s="25"/>
      <c r="L6" s="25"/>
      <c r="M6" s="9"/>
    </row>
    <row r="7" spans="1:13" ht="15.75" thickBot="1">
      <c r="A7" s="10"/>
      <c r="B7" s="11"/>
      <c r="C7" s="11"/>
      <c r="D7" s="11"/>
      <c r="E7" s="12"/>
      <c r="F7" s="12"/>
      <c r="G7" s="11"/>
      <c r="H7" s="12"/>
      <c r="I7" s="12"/>
      <c r="J7" s="11"/>
      <c r="K7" s="12"/>
      <c r="L7" s="12"/>
      <c r="M7" s="13"/>
    </row>
    <row r="8" spans="1:13" ht="21" customHeight="1" thickTop="1" thickBot="1">
      <c r="A8" s="187" t="s">
        <v>0</v>
      </c>
      <c r="B8" s="189" t="s">
        <v>106</v>
      </c>
      <c r="C8" s="187" t="s">
        <v>1</v>
      </c>
      <c r="D8" s="187"/>
      <c r="E8" s="187"/>
      <c r="F8" s="187"/>
      <c r="G8" s="187"/>
      <c r="H8" s="187"/>
      <c r="I8" s="187"/>
      <c r="J8" s="187" t="s">
        <v>4</v>
      </c>
      <c r="K8" s="187"/>
      <c r="L8" s="187"/>
      <c r="M8" s="187" t="s">
        <v>2</v>
      </c>
    </row>
    <row r="9" spans="1:13" ht="17.25" thickTop="1" thickBot="1">
      <c r="A9" s="188"/>
      <c r="B9" s="190"/>
      <c r="C9" s="188"/>
      <c r="D9" s="27" t="s">
        <v>5</v>
      </c>
      <c r="E9" s="28" t="s">
        <v>6</v>
      </c>
      <c r="F9" s="28" t="s">
        <v>7</v>
      </c>
      <c r="G9" s="27" t="s">
        <v>5</v>
      </c>
      <c r="H9" s="28" t="s">
        <v>6</v>
      </c>
      <c r="I9" s="28" t="s">
        <v>7</v>
      </c>
      <c r="J9" s="27" t="s">
        <v>5</v>
      </c>
      <c r="K9" s="28" t="s">
        <v>6</v>
      </c>
      <c r="L9" s="28" t="s">
        <v>7</v>
      </c>
      <c r="M9" s="188"/>
    </row>
    <row r="10" spans="1:13" s="30" customFormat="1" ht="17.25" thickTop="1" thickBot="1">
      <c r="A10" s="34"/>
      <c r="B10" s="1"/>
      <c r="C10" s="1"/>
      <c r="D10" s="3"/>
      <c r="E10" s="4"/>
      <c r="F10" s="29"/>
      <c r="G10" s="3"/>
      <c r="H10" s="29"/>
      <c r="I10" s="29"/>
      <c r="J10" s="32"/>
      <c r="K10" s="33"/>
      <c r="L10" s="33"/>
      <c r="M10" s="2"/>
    </row>
    <row r="11" spans="1:13" s="30" customFormat="1" ht="17.25" thickTop="1" thickBot="1">
      <c r="A11" s="34"/>
      <c r="B11" s="1"/>
      <c r="C11" s="1"/>
      <c r="D11" s="3"/>
      <c r="E11" s="4"/>
      <c r="F11" s="29"/>
      <c r="G11" s="3"/>
      <c r="H11" s="29"/>
      <c r="I11" s="29"/>
      <c r="J11" s="32"/>
      <c r="K11" s="33"/>
      <c r="L11" s="33"/>
      <c r="M11" s="2"/>
    </row>
    <row r="12" spans="1:13" ht="15.75" thickTop="1"/>
  </sheetData>
  <customSheetViews>
    <customSheetView guid="{510A0421-FD44-4C54-BB3B-149EBF82B477}" fitToPage="1">
      <selection activeCell="J17" sqref="J17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43">
    <tabColor rgb="FFFF0000"/>
    <pageSetUpPr fitToPage="1"/>
  </sheetPr>
  <dimension ref="A1:M12"/>
  <sheetViews>
    <sheetView workbookViewId="0">
      <selection activeCell="J17" sqref="J17"/>
    </sheetView>
  </sheetViews>
  <sheetFormatPr baseColWidth="10" defaultRowHeight="15"/>
  <cols>
    <col min="1" max="1" width="15.28515625" style="5" customWidth="1"/>
    <col min="2" max="2" width="10.140625" style="5" customWidth="1"/>
    <col min="3" max="3" width="23.28515625" style="5" customWidth="1"/>
    <col min="4" max="4" width="11" style="5" customWidth="1"/>
    <col min="5" max="5" width="11" style="31" customWidth="1"/>
    <col min="6" max="6" width="13.140625" style="31" customWidth="1"/>
    <col min="7" max="7" width="11" style="5" customWidth="1"/>
    <col min="8" max="8" width="11" style="31" customWidth="1"/>
    <col min="9" max="9" width="13.140625" style="31" customWidth="1"/>
    <col min="10" max="10" width="11.42578125" style="5"/>
    <col min="11" max="11" width="12.28515625" style="31" customWidth="1"/>
    <col min="12" max="12" width="13.140625" style="31" customWidth="1"/>
    <col min="13" max="13" width="14.140625" style="5" customWidth="1"/>
    <col min="14" max="16384" width="11.42578125" style="5"/>
  </cols>
  <sheetData>
    <row r="1" spans="1:13" ht="21.75" thickTop="1">
      <c r="A1" s="180" t="s">
        <v>8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2"/>
    </row>
    <row r="2" spans="1:13" ht="15.75">
      <c r="A2" s="6"/>
      <c r="B2" s="7"/>
      <c r="C2" s="7"/>
      <c r="D2" s="7"/>
      <c r="E2" s="8"/>
      <c r="F2" s="8"/>
      <c r="G2" s="7"/>
      <c r="H2" s="8"/>
      <c r="I2" s="8"/>
      <c r="J2" s="7"/>
      <c r="K2" s="8"/>
      <c r="L2" s="8"/>
      <c r="M2" s="9"/>
    </row>
    <row r="3" spans="1:13" ht="19.5">
      <c r="A3" s="183" t="s">
        <v>3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5"/>
    </row>
    <row r="4" spans="1:13" ht="15.75" thickBot="1">
      <c r="A4" s="10"/>
      <c r="B4" s="11"/>
      <c r="C4" s="11"/>
      <c r="D4" s="11"/>
      <c r="E4" s="12"/>
      <c r="F4" s="12"/>
      <c r="G4" s="11"/>
      <c r="H4" s="12"/>
      <c r="I4" s="12"/>
      <c r="J4" s="11"/>
      <c r="K4" s="12"/>
      <c r="L4" s="12"/>
      <c r="M4" s="13"/>
    </row>
    <row r="5" spans="1:13" ht="20.25" customHeight="1" thickTop="1">
      <c r="A5" s="14" t="s">
        <v>10</v>
      </c>
      <c r="B5" s="15" t="s">
        <v>57</v>
      </c>
      <c r="C5" s="15" t="s">
        <v>107</v>
      </c>
      <c r="D5" s="15"/>
      <c r="E5" s="16" t="s">
        <v>13</v>
      </c>
      <c r="F5" s="17"/>
      <c r="G5" s="15" t="s">
        <v>14</v>
      </c>
      <c r="H5" s="18"/>
      <c r="I5" s="18"/>
      <c r="J5" s="19"/>
      <c r="K5" s="18"/>
      <c r="L5" s="18"/>
      <c r="M5" s="20"/>
    </row>
    <row r="6" spans="1:13">
      <c r="A6" s="21" t="s">
        <v>9</v>
      </c>
      <c r="B6" s="22" t="s">
        <v>11</v>
      </c>
      <c r="C6" s="22"/>
      <c r="D6" s="22"/>
      <c r="E6" s="23" t="s">
        <v>105</v>
      </c>
      <c r="F6" s="24"/>
      <c r="G6" s="186">
        <f ca="1">NOW()</f>
        <v>40339.711934606479</v>
      </c>
      <c r="H6" s="186"/>
      <c r="I6" s="25"/>
      <c r="J6" s="26"/>
      <c r="K6" s="25"/>
      <c r="L6" s="25"/>
      <c r="M6" s="9"/>
    </row>
    <row r="7" spans="1:13" ht="15.75" thickBot="1">
      <c r="A7" s="10"/>
      <c r="B7" s="11"/>
      <c r="C7" s="11"/>
      <c r="D7" s="11"/>
      <c r="E7" s="12"/>
      <c r="F7" s="12"/>
      <c r="G7" s="11"/>
      <c r="H7" s="12"/>
      <c r="I7" s="12"/>
      <c r="J7" s="11"/>
      <c r="K7" s="12"/>
      <c r="L7" s="12"/>
      <c r="M7" s="13"/>
    </row>
    <row r="8" spans="1:13" ht="21" customHeight="1" thickTop="1" thickBot="1">
      <c r="A8" s="187" t="s">
        <v>0</v>
      </c>
      <c r="B8" s="189" t="s">
        <v>106</v>
      </c>
      <c r="C8" s="187" t="s">
        <v>1</v>
      </c>
      <c r="D8" s="187"/>
      <c r="E8" s="187"/>
      <c r="F8" s="187"/>
      <c r="G8" s="187"/>
      <c r="H8" s="187"/>
      <c r="I8" s="187"/>
      <c r="J8" s="187" t="s">
        <v>4</v>
      </c>
      <c r="K8" s="187"/>
      <c r="L8" s="187"/>
      <c r="M8" s="187" t="s">
        <v>2</v>
      </c>
    </row>
    <row r="9" spans="1:13" ht="17.25" thickTop="1" thickBot="1">
      <c r="A9" s="188"/>
      <c r="B9" s="190"/>
      <c r="C9" s="188"/>
      <c r="D9" s="27" t="s">
        <v>5</v>
      </c>
      <c r="E9" s="28" t="s">
        <v>6</v>
      </c>
      <c r="F9" s="28" t="s">
        <v>7</v>
      </c>
      <c r="G9" s="27" t="s">
        <v>5</v>
      </c>
      <c r="H9" s="28" t="s">
        <v>6</v>
      </c>
      <c r="I9" s="28" t="s">
        <v>7</v>
      </c>
      <c r="J9" s="27" t="s">
        <v>5</v>
      </c>
      <c r="K9" s="28" t="s">
        <v>6</v>
      </c>
      <c r="L9" s="28" t="s">
        <v>7</v>
      </c>
      <c r="M9" s="188"/>
    </row>
    <row r="10" spans="1:13" s="30" customFormat="1" ht="17.25" thickTop="1" thickBot="1">
      <c r="A10" s="34"/>
      <c r="B10" s="1"/>
      <c r="C10" s="1"/>
      <c r="D10" s="3"/>
      <c r="E10" s="4"/>
      <c r="F10" s="29"/>
      <c r="G10" s="3"/>
      <c r="H10" s="29"/>
      <c r="I10" s="29"/>
      <c r="J10" s="32"/>
      <c r="K10" s="33"/>
      <c r="L10" s="33"/>
      <c r="M10" s="2"/>
    </row>
    <row r="11" spans="1:13" s="30" customFormat="1" ht="17.25" thickTop="1" thickBot="1">
      <c r="A11" s="34"/>
      <c r="B11" s="1"/>
      <c r="C11" s="1"/>
      <c r="D11" s="3"/>
      <c r="E11" s="4"/>
      <c r="F11" s="29"/>
      <c r="G11" s="3"/>
      <c r="H11" s="29"/>
      <c r="I11" s="29"/>
      <c r="J11" s="32"/>
      <c r="K11" s="33"/>
      <c r="L11" s="33"/>
      <c r="M11" s="2"/>
    </row>
    <row r="12" spans="1:13" ht="15.75" thickTop="1"/>
  </sheetData>
  <customSheetViews>
    <customSheetView guid="{510A0421-FD44-4C54-BB3B-149EBF82B477}" fitToPage="1">
      <selection activeCell="J17" sqref="J17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42">
    <tabColor rgb="FFFF0000"/>
    <pageSetUpPr fitToPage="1"/>
  </sheetPr>
  <dimension ref="A1:M12"/>
  <sheetViews>
    <sheetView workbookViewId="0">
      <selection activeCell="J17" sqref="J17"/>
    </sheetView>
  </sheetViews>
  <sheetFormatPr baseColWidth="10" defaultRowHeight="15"/>
  <cols>
    <col min="1" max="1" width="15.28515625" style="5" customWidth="1"/>
    <col min="2" max="2" width="10.140625" style="5" customWidth="1"/>
    <col min="3" max="3" width="23.28515625" style="5" customWidth="1"/>
    <col min="4" max="4" width="11" style="5" customWidth="1"/>
    <col min="5" max="5" width="11" style="31" customWidth="1"/>
    <col min="6" max="6" width="13.140625" style="31" customWidth="1"/>
    <col min="7" max="7" width="11" style="5" customWidth="1"/>
    <col min="8" max="8" width="11" style="31" customWidth="1"/>
    <col min="9" max="9" width="13.140625" style="31" customWidth="1"/>
    <col min="10" max="10" width="11.42578125" style="5"/>
    <col min="11" max="11" width="12.28515625" style="31" customWidth="1"/>
    <col min="12" max="12" width="13.140625" style="31" customWidth="1"/>
    <col min="13" max="13" width="14.140625" style="5" customWidth="1"/>
    <col min="14" max="16384" width="11.42578125" style="5"/>
  </cols>
  <sheetData>
    <row r="1" spans="1:13" ht="21.75" thickTop="1">
      <c r="A1" s="180" t="s">
        <v>8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2"/>
    </row>
    <row r="2" spans="1:13" ht="15.75">
      <c r="A2" s="6"/>
      <c r="B2" s="7"/>
      <c r="C2" s="7"/>
      <c r="D2" s="7"/>
      <c r="E2" s="8"/>
      <c r="F2" s="8"/>
      <c r="G2" s="7"/>
      <c r="H2" s="8"/>
      <c r="I2" s="8"/>
      <c r="J2" s="7"/>
      <c r="K2" s="8"/>
      <c r="L2" s="8"/>
      <c r="M2" s="9"/>
    </row>
    <row r="3" spans="1:13" ht="19.5">
      <c r="A3" s="183" t="s">
        <v>3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5"/>
    </row>
    <row r="4" spans="1:13" ht="15.75" thickBot="1">
      <c r="A4" s="10"/>
      <c r="B4" s="11"/>
      <c r="C4" s="11"/>
      <c r="D4" s="11"/>
      <c r="E4" s="12"/>
      <c r="F4" s="12"/>
      <c r="G4" s="11"/>
      <c r="H4" s="12"/>
      <c r="I4" s="12"/>
      <c r="J4" s="11"/>
      <c r="K4" s="12"/>
      <c r="L4" s="12"/>
      <c r="M4" s="13"/>
    </row>
    <row r="5" spans="1:13" ht="20.25" customHeight="1" thickTop="1">
      <c r="A5" s="14" t="s">
        <v>10</v>
      </c>
      <c r="B5" s="15" t="s">
        <v>57</v>
      </c>
      <c r="C5" s="15" t="s">
        <v>107</v>
      </c>
      <c r="D5" s="15"/>
      <c r="E5" s="16" t="s">
        <v>13</v>
      </c>
      <c r="F5" s="17"/>
      <c r="G5" s="15" t="s">
        <v>14</v>
      </c>
      <c r="H5" s="18"/>
      <c r="I5" s="18"/>
      <c r="J5" s="19"/>
      <c r="K5" s="18"/>
      <c r="L5" s="18"/>
      <c r="M5" s="20"/>
    </row>
    <row r="6" spans="1:13">
      <c r="A6" s="21" t="s">
        <v>9</v>
      </c>
      <c r="B6" s="22" t="s">
        <v>11</v>
      </c>
      <c r="C6" s="22"/>
      <c r="D6" s="22"/>
      <c r="E6" s="23" t="s">
        <v>105</v>
      </c>
      <c r="F6" s="24"/>
      <c r="G6" s="186">
        <f ca="1">NOW()</f>
        <v>40339.711934606479</v>
      </c>
      <c r="H6" s="186"/>
      <c r="I6" s="25"/>
      <c r="J6" s="26"/>
      <c r="K6" s="25"/>
      <c r="L6" s="25"/>
      <c r="M6" s="9"/>
    </row>
    <row r="7" spans="1:13" ht="15.75" thickBot="1">
      <c r="A7" s="10"/>
      <c r="B7" s="11"/>
      <c r="C7" s="11"/>
      <c r="D7" s="11"/>
      <c r="E7" s="12"/>
      <c r="F7" s="12"/>
      <c r="G7" s="11"/>
      <c r="H7" s="12"/>
      <c r="I7" s="12"/>
      <c r="J7" s="11"/>
      <c r="K7" s="12"/>
      <c r="L7" s="12"/>
      <c r="M7" s="13"/>
    </row>
    <row r="8" spans="1:13" ht="21" customHeight="1" thickTop="1" thickBot="1">
      <c r="A8" s="187" t="s">
        <v>0</v>
      </c>
      <c r="B8" s="189" t="s">
        <v>106</v>
      </c>
      <c r="C8" s="187" t="s">
        <v>1</v>
      </c>
      <c r="D8" s="187"/>
      <c r="E8" s="187"/>
      <c r="F8" s="187"/>
      <c r="G8" s="187"/>
      <c r="H8" s="187"/>
      <c r="I8" s="187"/>
      <c r="J8" s="187" t="s">
        <v>4</v>
      </c>
      <c r="K8" s="187"/>
      <c r="L8" s="187"/>
      <c r="M8" s="187" t="s">
        <v>2</v>
      </c>
    </row>
    <row r="9" spans="1:13" ht="17.25" thickTop="1" thickBot="1">
      <c r="A9" s="188"/>
      <c r="B9" s="190"/>
      <c r="C9" s="188"/>
      <c r="D9" s="27" t="s">
        <v>5</v>
      </c>
      <c r="E9" s="28" t="s">
        <v>6</v>
      </c>
      <c r="F9" s="28" t="s">
        <v>7</v>
      </c>
      <c r="G9" s="27" t="s">
        <v>5</v>
      </c>
      <c r="H9" s="28" t="s">
        <v>6</v>
      </c>
      <c r="I9" s="28" t="s">
        <v>7</v>
      </c>
      <c r="J9" s="27" t="s">
        <v>5</v>
      </c>
      <c r="K9" s="28" t="s">
        <v>6</v>
      </c>
      <c r="L9" s="28" t="s">
        <v>7</v>
      </c>
      <c r="M9" s="188"/>
    </row>
    <row r="10" spans="1:13" s="30" customFormat="1" ht="17.25" thickTop="1" thickBot="1">
      <c r="A10" s="34"/>
      <c r="B10" s="1"/>
      <c r="C10" s="1"/>
      <c r="D10" s="3"/>
      <c r="E10" s="4"/>
      <c r="F10" s="29"/>
      <c r="G10" s="3"/>
      <c r="H10" s="29"/>
      <c r="I10" s="29"/>
      <c r="J10" s="32"/>
      <c r="K10" s="33"/>
      <c r="L10" s="33"/>
      <c r="M10" s="2"/>
    </row>
    <row r="11" spans="1:13" s="30" customFormat="1" ht="17.25" thickTop="1" thickBot="1">
      <c r="A11" s="34"/>
      <c r="B11" s="1"/>
      <c r="C11" s="1"/>
      <c r="D11" s="3"/>
      <c r="E11" s="4"/>
      <c r="F11" s="29"/>
      <c r="G11" s="3"/>
      <c r="H11" s="29"/>
      <c r="I11" s="29"/>
      <c r="J11" s="32"/>
      <c r="K11" s="33"/>
      <c r="L11" s="33"/>
      <c r="M11" s="2"/>
    </row>
    <row r="12" spans="1:13" ht="15.75" thickTop="1"/>
  </sheetData>
  <customSheetViews>
    <customSheetView guid="{510A0421-FD44-4C54-BB3B-149EBF82B477}" fitToPage="1">
      <selection activeCell="J17" sqref="J17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40">
    <tabColor rgb="FFFF0000"/>
    <pageSetUpPr fitToPage="1"/>
  </sheetPr>
  <dimension ref="A1:M12"/>
  <sheetViews>
    <sheetView workbookViewId="0">
      <selection activeCell="J17" sqref="J17"/>
    </sheetView>
  </sheetViews>
  <sheetFormatPr baseColWidth="10" defaultRowHeight="15"/>
  <cols>
    <col min="1" max="1" width="15.28515625" style="5" customWidth="1"/>
    <col min="2" max="2" width="10.140625" style="5" customWidth="1"/>
    <col min="3" max="3" width="23.28515625" style="5" customWidth="1"/>
    <col min="4" max="4" width="11" style="5" customWidth="1"/>
    <col min="5" max="5" width="11" style="31" customWidth="1"/>
    <col min="6" max="6" width="13.140625" style="31" customWidth="1"/>
    <col min="7" max="7" width="11" style="5" customWidth="1"/>
    <col min="8" max="8" width="11" style="31" customWidth="1"/>
    <col min="9" max="9" width="13.140625" style="31" customWidth="1"/>
    <col min="10" max="10" width="11.42578125" style="5"/>
    <col min="11" max="11" width="12.28515625" style="31" customWidth="1"/>
    <col min="12" max="12" width="13.140625" style="31" customWidth="1"/>
    <col min="13" max="13" width="14.140625" style="5" customWidth="1"/>
    <col min="14" max="16384" width="11.42578125" style="5"/>
  </cols>
  <sheetData>
    <row r="1" spans="1:13" ht="21.75" thickTop="1">
      <c r="A1" s="180" t="s">
        <v>8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2"/>
    </row>
    <row r="2" spans="1:13" ht="15.75">
      <c r="A2" s="6"/>
      <c r="B2" s="7"/>
      <c r="C2" s="7"/>
      <c r="D2" s="7"/>
      <c r="E2" s="8"/>
      <c r="F2" s="8"/>
      <c r="G2" s="7"/>
      <c r="H2" s="8"/>
      <c r="I2" s="8"/>
      <c r="J2" s="7"/>
      <c r="K2" s="8"/>
      <c r="L2" s="8"/>
      <c r="M2" s="9"/>
    </row>
    <row r="3" spans="1:13" ht="19.5">
      <c r="A3" s="183" t="s">
        <v>3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5"/>
    </row>
    <row r="4" spans="1:13" ht="15.75" thickBot="1">
      <c r="A4" s="10"/>
      <c r="B4" s="11"/>
      <c r="C4" s="11"/>
      <c r="D4" s="11"/>
      <c r="E4" s="12"/>
      <c r="F4" s="12"/>
      <c r="G4" s="11"/>
      <c r="H4" s="12"/>
      <c r="I4" s="12"/>
      <c r="J4" s="11"/>
      <c r="K4" s="12"/>
      <c r="L4" s="12"/>
      <c r="M4" s="13"/>
    </row>
    <row r="5" spans="1:13" ht="20.25" customHeight="1" thickTop="1">
      <c r="A5" s="14" t="s">
        <v>10</v>
      </c>
      <c r="B5" s="15" t="s">
        <v>57</v>
      </c>
      <c r="C5" s="15" t="s">
        <v>107</v>
      </c>
      <c r="D5" s="15"/>
      <c r="E5" s="16" t="s">
        <v>13</v>
      </c>
      <c r="F5" s="17"/>
      <c r="G5" s="15" t="s">
        <v>14</v>
      </c>
      <c r="H5" s="18"/>
      <c r="I5" s="18"/>
      <c r="J5" s="19"/>
      <c r="K5" s="18"/>
      <c r="L5" s="18"/>
      <c r="M5" s="20"/>
    </row>
    <row r="6" spans="1:13">
      <c r="A6" s="21" t="s">
        <v>9</v>
      </c>
      <c r="B6" s="22" t="s">
        <v>11</v>
      </c>
      <c r="C6" s="22"/>
      <c r="D6" s="22"/>
      <c r="E6" s="23" t="s">
        <v>105</v>
      </c>
      <c r="F6" s="24"/>
      <c r="G6" s="186">
        <f ca="1">NOW()</f>
        <v>40339.711934606479</v>
      </c>
      <c r="H6" s="186"/>
      <c r="I6" s="25"/>
      <c r="J6" s="26"/>
      <c r="K6" s="25"/>
      <c r="L6" s="25"/>
      <c r="M6" s="9"/>
    </row>
    <row r="7" spans="1:13" ht="15.75" thickBot="1">
      <c r="A7" s="10"/>
      <c r="B7" s="11"/>
      <c r="C7" s="11"/>
      <c r="D7" s="11"/>
      <c r="E7" s="12"/>
      <c r="F7" s="12"/>
      <c r="G7" s="11"/>
      <c r="H7" s="12"/>
      <c r="I7" s="12"/>
      <c r="J7" s="11"/>
      <c r="K7" s="12"/>
      <c r="L7" s="12"/>
      <c r="M7" s="13"/>
    </row>
    <row r="8" spans="1:13" ht="21" customHeight="1" thickTop="1" thickBot="1">
      <c r="A8" s="187" t="s">
        <v>0</v>
      </c>
      <c r="B8" s="189" t="s">
        <v>106</v>
      </c>
      <c r="C8" s="187" t="s">
        <v>1</v>
      </c>
      <c r="D8" s="187"/>
      <c r="E8" s="187"/>
      <c r="F8" s="187"/>
      <c r="G8" s="187"/>
      <c r="H8" s="187"/>
      <c r="I8" s="187"/>
      <c r="J8" s="187" t="s">
        <v>4</v>
      </c>
      <c r="K8" s="187"/>
      <c r="L8" s="187"/>
      <c r="M8" s="187" t="s">
        <v>2</v>
      </c>
    </row>
    <row r="9" spans="1:13" ht="17.25" thickTop="1" thickBot="1">
      <c r="A9" s="188"/>
      <c r="B9" s="190"/>
      <c r="C9" s="188"/>
      <c r="D9" s="27" t="s">
        <v>5</v>
      </c>
      <c r="E9" s="28" t="s">
        <v>6</v>
      </c>
      <c r="F9" s="28" t="s">
        <v>7</v>
      </c>
      <c r="G9" s="27" t="s">
        <v>5</v>
      </c>
      <c r="H9" s="28" t="s">
        <v>6</v>
      </c>
      <c r="I9" s="28" t="s">
        <v>7</v>
      </c>
      <c r="J9" s="27" t="s">
        <v>5</v>
      </c>
      <c r="K9" s="28" t="s">
        <v>6</v>
      </c>
      <c r="L9" s="28" t="s">
        <v>7</v>
      </c>
      <c r="M9" s="188"/>
    </row>
    <row r="10" spans="1:13" s="30" customFormat="1" ht="17.25" thickTop="1" thickBot="1">
      <c r="A10" s="34"/>
      <c r="B10" s="1"/>
      <c r="C10" s="1"/>
      <c r="D10" s="3"/>
      <c r="E10" s="4"/>
      <c r="F10" s="29"/>
      <c r="G10" s="3"/>
      <c r="H10" s="29"/>
      <c r="I10" s="29"/>
      <c r="J10" s="32"/>
      <c r="K10" s="33"/>
      <c r="L10" s="33"/>
      <c r="M10" s="2"/>
    </row>
    <row r="11" spans="1:13" s="30" customFormat="1" ht="17.25" thickTop="1" thickBot="1">
      <c r="A11" s="34"/>
      <c r="B11" s="1"/>
      <c r="C11" s="1"/>
      <c r="D11" s="3"/>
      <c r="E11" s="4"/>
      <c r="F11" s="29"/>
      <c r="G11" s="3"/>
      <c r="H11" s="29"/>
      <c r="I11" s="29"/>
      <c r="J11" s="32"/>
      <c r="K11" s="33"/>
      <c r="L11" s="33"/>
      <c r="M11" s="2"/>
    </row>
    <row r="12" spans="1:13" ht="15.75" thickTop="1"/>
  </sheetData>
  <customSheetViews>
    <customSheetView guid="{510A0421-FD44-4C54-BB3B-149EBF82B477}" fitToPage="1">
      <selection activeCell="J17" sqref="J17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41">
    <tabColor rgb="FFFF0000"/>
    <pageSetUpPr fitToPage="1"/>
  </sheetPr>
  <dimension ref="A1:M12"/>
  <sheetViews>
    <sheetView workbookViewId="0">
      <selection activeCell="J17" sqref="J17"/>
    </sheetView>
  </sheetViews>
  <sheetFormatPr baseColWidth="10" defaultRowHeight="15"/>
  <cols>
    <col min="1" max="1" width="15.28515625" style="5" customWidth="1"/>
    <col min="2" max="2" width="10.140625" style="5" customWidth="1"/>
    <col min="3" max="3" width="23.28515625" style="5" customWidth="1"/>
    <col min="4" max="4" width="11" style="5" customWidth="1"/>
    <col min="5" max="5" width="11" style="31" customWidth="1"/>
    <col min="6" max="6" width="13.140625" style="31" customWidth="1"/>
    <col min="7" max="7" width="11" style="5" customWidth="1"/>
    <col min="8" max="8" width="11" style="31" customWidth="1"/>
    <col min="9" max="9" width="13.140625" style="31" customWidth="1"/>
    <col min="10" max="10" width="11.42578125" style="5"/>
    <col min="11" max="11" width="12.28515625" style="31" customWidth="1"/>
    <col min="12" max="12" width="13.140625" style="31" customWidth="1"/>
    <col min="13" max="13" width="14.140625" style="5" customWidth="1"/>
    <col min="14" max="16384" width="11.42578125" style="5"/>
  </cols>
  <sheetData>
    <row r="1" spans="1:13" ht="21.75" thickTop="1">
      <c r="A1" s="180" t="s">
        <v>8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2"/>
    </row>
    <row r="2" spans="1:13" ht="15.75">
      <c r="A2" s="6"/>
      <c r="B2" s="7"/>
      <c r="C2" s="7"/>
      <c r="D2" s="7"/>
      <c r="E2" s="8"/>
      <c r="F2" s="8"/>
      <c r="G2" s="7"/>
      <c r="H2" s="8"/>
      <c r="I2" s="8"/>
      <c r="J2" s="7"/>
      <c r="K2" s="8"/>
      <c r="L2" s="8"/>
      <c r="M2" s="9"/>
    </row>
    <row r="3" spans="1:13" ht="19.5">
      <c r="A3" s="183" t="s">
        <v>3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5"/>
    </row>
    <row r="4" spans="1:13" ht="15.75" thickBot="1">
      <c r="A4" s="10"/>
      <c r="B4" s="11"/>
      <c r="C4" s="11"/>
      <c r="D4" s="11"/>
      <c r="E4" s="12"/>
      <c r="F4" s="12"/>
      <c r="G4" s="11"/>
      <c r="H4" s="12"/>
      <c r="I4" s="12"/>
      <c r="J4" s="11"/>
      <c r="K4" s="12"/>
      <c r="L4" s="12"/>
      <c r="M4" s="13"/>
    </row>
    <row r="5" spans="1:13" ht="20.25" customHeight="1" thickTop="1">
      <c r="A5" s="14" t="s">
        <v>10</v>
      </c>
      <c r="B5" s="15" t="s">
        <v>57</v>
      </c>
      <c r="C5" s="15" t="s">
        <v>107</v>
      </c>
      <c r="D5" s="15"/>
      <c r="E5" s="16" t="s">
        <v>13</v>
      </c>
      <c r="F5" s="17"/>
      <c r="G5" s="15" t="s">
        <v>14</v>
      </c>
      <c r="H5" s="18"/>
      <c r="I5" s="18"/>
      <c r="J5" s="19"/>
      <c r="K5" s="18"/>
      <c r="L5" s="18"/>
      <c r="M5" s="20"/>
    </row>
    <row r="6" spans="1:13">
      <c r="A6" s="21" t="s">
        <v>9</v>
      </c>
      <c r="B6" s="22" t="s">
        <v>11</v>
      </c>
      <c r="C6" s="22"/>
      <c r="D6" s="22"/>
      <c r="E6" s="23" t="s">
        <v>105</v>
      </c>
      <c r="F6" s="24"/>
      <c r="G6" s="186">
        <f ca="1">NOW()</f>
        <v>40339.711934606479</v>
      </c>
      <c r="H6" s="186"/>
      <c r="I6" s="25"/>
      <c r="J6" s="26"/>
      <c r="K6" s="25"/>
      <c r="L6" s="25"/>
      <c r="M6" s="9"/>
    </row>
    <row r="7" spans="1:13" ht="15.75" thickBot="1">
      <c r="A7" s="10"/>
      <c r="B7" s="11"/>
      <c r="C7" s="11"/>
      <c r="D7" s="11"/>
      <c r="E7" s="12"/>
      <c r="F7" s="12"/>
      <c r="G7" s="11"/>
      <c r="H7" s="12"/>
      <c r="I7" s="12"/>
      <c r="J7" s="11"/>
      <c r="K7" s="12"/>
      <c r="L7" s="12"/>
      <c r="M7" s="13"/>
    </row>
    <row r="8" spans="1:13" ht="21" customHeight="1" thickTop="1" thickBot="1">
      <c r="A8" s="187" t="s">
        <v>0</v>
      </c>
      <c r="B8" s="189" t="s">
        <v>106</v>
      </c>
      <c r="C8" s="187" t="s">
        <v>1</v>
      </c>
      <c r="D8" s="187"/>
      <c r="E8" s="187"/>
      <c r="F8" s="187"/>
      <c r="G8" s="187"/>
      <c r="H8" s="187"/>
      <c r="I8" s="187"/>
      <c r="J8" s="187" t="s">
        <v>4</v>
      </c>
      <c r="K8" s="187"/>
      <c r="L8" s="187"/>
      <c r="M8" s="187" t="s">
        <v>2</v>
      </c>
    </row>
    <row r="9" spans="1:13" ht="17.25" thickTop="1" thickBot="1">
      <c r="A9" s="188"/>
      <c r="B9" s="190"/>
      <c r="C9" s="188"/>
      <c r="D9" s="27" t="s">
        <v>5</v>
      </c>
      <c r="E9" s="28" t="s">
        <v>6</v>
      </c>
      <c r="F9" s="28" t="s">
        <v>7</v>
      </c>
      <c r="G9" s="27" t="s">
        <v>5</v>
      </c>
      <c r="H9" s="28" t="s">
        <v>6</v>
      </c>
      <c r="I9" s="28" t="s">
        <v>7</v>
      </c>
      <c r="J9" s="27" t="s">
        <v>5</v>
      </c>
      <c r="K9" s="28" t="s">
        <v>6</v>
      </c>
      <c r="L9" s="28" t="s">
        <v>7</v>
      </c>
      <c r="M9" s="188"/>
    </row>
    <row r="10" spans="1:13" s="30" customFormat="1" ht="17.25" thickTop="1" thickBot="1">
      <c r="A10" s="34"/>
      <c r="B10" s="1"/>
      <c r="C10" s="1"/>
      <c r="D10" s="3"/>
      <c r="E10" s="4"/>
      <c r="F10" s="29"/>
      <c r="G10" s="3"/>
      <c r="H10" s="29"/>
      <c r="I10" s="29"/>
      <c r="J10" s="32"/>
      <c r="K10" s="33"/>
      <c r="L10" s="33"/>
      <c r="M10" s="2"/>
    </row>
    <row r="11" spans="1:13" s="30" customFormat="1" ht="17.25" thickTop="1" thickBot="1">
      <c r="A11" s="34"/>
      <c r="B11" s="1"/>
      <c r="C11" s="1"/>
      <c r="D11" s="3"/>
      <c r="E11" s="4"/>
      <c r="F11" s="29"/>
      <c r="G11" s="3"/>
      <c r="H11" s="29"/>
      <c r="I11" s="29"/>
      <c r="J11" s="32"/>
      <c r="K11" s="33"/>
      <c r="L11" s="33"/>
      <c r="M11" s="2"/>
    </row>
    <row r="12" spans="1:13" ht="15.75" thickTop="1"/>
  </sheetData>
  <customSheetViews>
    <customSheetView guid="{510A0421-FD44-4C54-BB3B-149EBF82B477}" fitToPage="1">
      <selection activeCell="J17" sqref="J17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39">
    <tabColor rgb="FFFF0000"/>
    <pageSetUpPr fitToPage="1"/>
  </sheetPr>
  <dimension ref="A1:M12"/>
  <sheetViews>
    <sheetView workbookViewId="0">
      <selection activeCell="J17" sqref="J17"/>
    </sheetView>
  </sheetViews>
  <sheetFormatPr baseColWidth="10" defaultRowHeight="15"/>
  <cols>
    <col min="1" max="1" width="15.28515625" style="5" customWidth="1"/>
    <col min="2" max="2" width="10.140625" style="5" customWidth="1"/>
    <col min="3" max="3" width="23.28515625" style="5" customWidth="1"/>
    <col min="4" max="4" width="11" style="5" customWidth="1"/>
    <col min="5" max="5" width="11" style="31" customWidth="1"/>
    <col min="6" max="6" width="13.140625" style="31" customWidth="1"/>
    <col min="7" max="7" width="11" style="5" customWidth="1"/>
    <col min="8" max="8" width="11" style="31" customWidth="1"/>
    <col min="9" max="9" width="13.140625" style="31" customWidth="1"/>
    <col min="10" max="10" width="11.42578125" style="5"/>
    <col min="11" max="11" width="12.28515625" style="31" customWidth="1"/>
    <col min="12" max="12" width="13.140625" style="31" customWidth="1"/>
    <col min="13" max="13" width="14.140625" style="5" customWidth="1"/>
    <col min="14" max="16384" width="11.42578125" style="5"/>
  </cols>
  <sheetData>
    <row r="1" spans="1:13" ht="21.75" thickTop="1">
      <c r="A1" s="180" t="s">
        <v>8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2"/>
    </row>
    <row r="2" spans="1:13" ht="15.75">
      <c r="A2" s="6"/>
      <c r="B2" s="7"/>
      <c r="C2" s="7"/>
      <c r="D2" s="7"/>
      <c r="E2" s="8"/>
      <c r="F2" s="8"/>
      <c r="G2" s="7"/>
      <c r="H2" s="8"/>
      <c r="I2" s="8"/>
      <c r="J2" s="7"/>
      <c r="K2" s="8"/>
      <c r="L2" s="8"/>
      <c r="M2" s="9"/>
    </row>
    <row r="3" spans="1:13" ht="19.5">
      <c r="A3" s="183" t="s">
        <v>3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5"/>
    </row>
    <row r="4" spans="1:13" ht="15.75" thickBot="1">
      <c r="A4" s="10"/>
      <c r="B4" s="11"/>
      <c r="C4" s="11"/>
      <c r="D4" s="11"/>
      <c r="E4" s="12"/>
      <c r="F4" s="12"/>
      <c r="G4" s="11"/>
      <c r="H4" s="12"/>
      <c r="I4" s="12"/>
      <c r="J4" s="11"/>
      <c r="K4" s="12"/>
      <c r="L4" s="12"/>
      <c r="M4" s="13"/>
    </row>
    <row r="5" spans="1:13" ht="20.25" customHeight="1" thickTop="1">
      <c r="A5" s="14" t="s">
        <v>10</v>
      </c>
      <c r="B5" s="15" t="s">
        <v>57</v>
      </c>
      <c r="C5" s="15" t="s">
        <v>107</v>
      </c>
      <c r="D5" s="15"/>
      <c r="E5" s="16" t="s">
        <v>13</v>
      </c>
      <c r="F5" s="17"/>
      <c r="G5" s="15" t="s">
        <v>14</v>
      </c>
      <c r="H5" s="18"/>
      <c r="I5" s="18"/>
      <c r="J5" s="19"/>
      <c r="K5" s="18"/>
      <c r="L5" s="18"/>
      <c r="M5" s="20"/>
    </row>
    <row r="6" spans="1:13">
      <c r="A6" s="21" t="s">
        <v>9</v>
      </c>
      <c r="B6" s="22" t="s">
        <v>11</v>
      </c>
      <c r="C6" s="22"/>
      <c r="D6" s="22"/>
      <c r="E6" s="23" t="s">
        <v>105</v>
      </c>
      <c r="F6" s="24"/>
      <c r="G6" s="186">
        <f ca="1">NOW()</f>
        <v>40339.711934606479</v>
      </c>
      <c r="H6" s="186"/>
      <c r="I6" s="25"/>
      <c r="J6" s="26"/>
      <c r="K6" s="25"/>
      <c r="L6" s="25"/>
      <c r="M6" s="9"/>
    </row>
    <row r="7" spans="1:13" ht="15.75" thickBot="1">
      <c r="A7" s="10"/>
      <c r="B7" s="11"/>
      <c r="C7" s="11"/>
      <c r="D7" s="11"/>
      <c r="E7" s="12"/>
      <c r="F7" s="12"/>
      <c r="G7" s="11"/>
      <c r="H7" s="12"/>
      <c r="I7" s="12"/>
      <c r="J7" s="11"/>
      <c r="K7" s="12"/>
      <c r="L7" s="12"/>
      <c r="M7" s="13"/>
    </row>
    <row r="8" spans="1:13" ht="21" customHeight="1" thickTop="1" thickBot="1">
      <c r="A8" s="187" t="s">
        <v>0</v>
      </c>
      <c r="B8" s="189" t="s">
        <v>106</v>
      </c>
      <c r="C8" s="187" t="s">
        <v>1</v>
      </c>
      <c r="D8" s="187"/>
      <c r="E8" s="187"/>
      <c r="F8" s="187"/>
      <c r="G8" s="187"/>
      <c r="H8" s="187"/>
      <c r="I8" s="187"/>
      <c r="J8" s="187" t="s">
        <v>4</v>
      </c>
      <c r="K8" s="187"/>
      <c r="L8" s="187"/>
      <c r="M8" s="187" t="s">
        <v>2</v>
      </c>
    </row>
    <row r="9" spans="1:13" ht="17.25" thickTop="1" thickBot="1">
      <c r="A9" s="188"/>
      <c r="B9" s="190"/>
      <c r="C9" s="188"/>
      <c r="D9" s="27" t="s">
        <v>5</v>
      </c>
      <c r="E9" s="28" t="s">
        <v>6</v>
      </c>
      <c r="F9" s="28" t="s">
        <v>7</v>
      </c>
      <c r="G9" s="27" t="s">
        <v>5</v>
      </c>
      <c r="H9" s="28" t="s">
        <v>6</v>
      </c>
      <c r="I9" s="28" t="s">
        <v>7</v>
      </c>
      <c r="J9" s="27" t="s">
        <v>5</v>
      </c>
      <c r="K9" s="28" t="s">
        <v>6</v>
      </c>
      <c r="L9" s="28" t="s">
        <v>7</v>
      </c>
      <c r="M9" s="188"/>
    </row>
    <row r="10" spans="1:13" s="30" customFormat="1" ht="17.25" thickTop="1" thickBot="1">
      <c r="A10" s="34"/>
      <c r="B10" s="1"/>
      <c r="C10" s="1"/>
      <c r="D10" s="3"/>
      <c r="E10" s="4"/>
      <c r="F10" s="29"/>
      <c r="G10" s="3"/>
      <c r="H10" s="29"/>
      <c r="I10" s="29"/>
      <c r="J10" s="32"/>
      <c r="K10" s="33"/>
      <c r="L10" s="33"/>
      <c r="M10" s="2"/>
    </row>
    <row r="11" spans="1:13" s="30" customFormat="1" ht="17.25" thickTop="1" thickBot="1">
      <c r="A11" s="34"/>
      <c r="B11" s="1"/>
      <c r="C11" s="1"/>
      <c r="D11" s="3"/>
      <c r="E11" s="4"/>
      <c r="F11" s="29"/>
      <c r="G11" s="3"/>
      <c r="H11" s="29"/>
      <c r="I11" s="29"/>
      <c r="J11" s="32"/>
      <c r="K11" s="33"/>
      <c r="L11" s="33"/>
      <c r="M11" s="2"/>
    </row>
    <row r="12" spans="1:13" ht="15.75" thickTop="1"/>
  </sheetData>
  <customSheetViews>
    <customSheetView guid="{510A0421-FD44-4C54-BB3B-149EBF82B477}" fitToPage="1">
      <selection activeCell="J17" sqref="J17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38">
    <tabColor rgb="FFFF0000"/>
    <pageSetUpPr fitToPage="1"/>
  </sheetPr>
  <dimension ref="A1:M12"/>
  <sheetViews>
    <sheetView workbookViewId="0">
      <selection activeCell="J17" sqref="J17"/>
    </sheetView>
  </sheetViews>
  <sheetFormatPr baseColWidth="10" defaultRowHeight="15"/>
  <cols>
    <col min="1" max="1" width="15.28515625" style="5" customWidth="1"/>
    <col min="2" max="2" width="10.140625" style="5" customWidth="1"/>
    <col min="3" max="3" width="23.28515625" style="5" customWidth="1"/>
    <col min="4" max="4" width="11" style="5" customWidth="1"/>
    <col min="5" max="5" width="11" style="31" customWidth="1"/>
    <col min="6" max="6" width="13.140625" style="31" customWidth="1"/>
    <col min="7" max="7" width="11" style="5" customWidth="1"/>
    <col min="8" max="8" width="11" style="31" customWidth="1"/>
    <col min="9" max="9" width="13.140625" style="31" customWidth="1"/>
    <col min="10" max="10" width="11.42578125" style="5"/>
    <col min="11" max="11" width="12.28515625" style="31" customWidth="1"/>
    <col min="12" max="12" width="13.140625" style="31" customWidth="1"/>
    <col min="13" max="13" width="14.140625" style="5" customWidth="1"/>
    <col min="14" max="16384" width="11.42578125" style="5"/>
  </cols>
  <sheetData>
    <row r="1" spans="1:13" ht="21.75" thickTop="1">
      <c r="A1" s="180" t="s">
        <v>8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2"/>
    </row>
    <row r="2" spans="1:13" ht="15.75">
      <c r="A2" s="6"/>
      <c r="B2" s="7"/>
      <c r="C2" s="7"/>
      <c r="D2" s="7"/>
      <c r="E2" s="8"/>
      <c r="F2" s="8"/>
      <c r="G2" s="7"/>
      <c r="H2" s="8"/>
      <c r="I2" s="8"/>
      <c r="J2" s="7"/>
      <c r="K2" s="8"/>
      <c r="L2" s="8"/>
      <c r="M2" s="9"/>
    </row>
    <row r="3" spans="1:13" ht="19.5">
      <c r="A3" s="183" t="s">
        <v>3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5"/>
    </row>
    <row r="4" spans="1:13" ht="15.75" thickBot="1">
      <c r="A4" s="10"/>
      <c r="B4" s="11"/>
      <c r="C4" s="11"/>
      <c r="D4" s="11"/>
      <c r="E4" s="12"/>
      <c r="F4" s="12"/>
      <c r="G4" s="11"/>
      <c r="H4" s="12"/>
      <c r="I4" s="12"/>
      <c r="J4" s="11"/>
      <c r="K4" s="12"/>
      <c r="L4" s="12"/>
      <c r="M4" s="13"/>
    </row>
    <row r="5" spans="1:13" ht="20.25" customHeight="1" thickTop="1">
      <c r="A5" s="14" t="s">
        <v>10</v>
      </c>
      <c r="B5" s="15" t="s">
        <v>57</v>
      </c>
      <c r="C5" s="15" t="s">
        <v>107</v>
      </c>
      <c r="D5" s="15"/>
      <c r="E5" s="16" t="s">
        <v>13</v>
      </c>
      <c r="F5" s="17"/>
      <c r="G5" s="15" t="s">
        <v>14</v>
      </c>
      <c r="H5" s="18"/>
      <c r="I5" s="18"/>
      <c r="J5" s="19"/>
      <c r="K5" s="18"/>
      <c r="L5" s="18"/>
      <c r="M5" s="20"/>
    </row>
    <row r="6" spans="1:13">
      <c r="A6" s="21" t="s">
        <v>9</v>
      </c>
      <c r="B6" s="22" t="s">
        <v>11</v>
      </c>
      <c r="C6" s="22"/>
      <c r="D6" s="22"/>
      <c r="E6" s="23" t="s">
        <v>105</v>
      </c>
      <c r="F6" s="24"/>
      <c r="G6" s="186">
        <f ca="1">NOW()</f>
        <v>40339.711934606479</v>
      </c>
      <c r="H6" s="186"/>
      <c r="I6" s="25"/>
      <c r="J6" s="26"/>
      <c r="K6" s="25"/>
      <c r="L6" s="25"/>
      <c r="M6" s="9"/>
    </row>
    <row r="7" spans="1:13" ht="15.75" thickBot="1">
      <c r="A7" s="10"/>
      <c r="B7" s="11"/>
      <c r="C7" s="11"/>
      <c r="D7" s="11"/>
      <c r="E7" s="12"/>
      <c r="F7" s="12"/>
      <c r="G7" s="11"/>
      <c r="H7" s="12"/>
      <c r="I7" s="12"/>
      <c r="J7" s="11"/>
      <c r="K7" s="12"/>
      <c r="L7" s="12"/>
      <c r="M7" s="13"/>
    </row>
    <row r="8" spans="1:13" ht="21" customHeight="1" thickTop="1" thickBot="1">
      <c r="A8" s="187" t="s">
        <v>0</v>
      </c>
      <c r="B8" s="189" t="s">
        <v>106</v>
      </c>
      <c r="C8" s="187" t="s">
        <v>1</v>
      </c>
      <c r="D8" s="187"/>
      <c r="E8" s="187"/>
      <c r="F8" s="187"/>
      <c r="G8" s="187"/>
      <c r="H8" s="187"/>
      <c r="I8" s="187"/>
      <c r="J8" s="187" t="s">
        <v>4</v>
      </c>
      <c r="K8" s="187"/>
      <c r="L8" s="187"/>
      <c r="M8" s="187" t="s">
        <v>2</v>
      </c>
    </row>
    <row r="9" spans="1:13" ht="17.25" thickTop="1" thickBot="1">
      <c r="A9" s="188"/>
      <c r="B9" s="190"/>
      <c r="C9" s="188"/>
      <c r="D9" s="27" t="s">
        <v>5</v>
      </c>
      <c r="E9" s="28" t="s">
        <v>6</v>
      </c>
      <c r="F9" s="28" t="s">
        <v>7</v>
      </c>
      <c r="G9" s="27" t="s">
        <v>5</v>
      </c>
      <c r="H9" s="28" t="s">
        <v>6</v>
      </c>
      <c r="I9" s="28" t="s">
        <v>7</v>
      </c>
      <c r="J9" s="27" t="s">
        <v>5</v>
      </c>
      <c r="K9" s="28" t="s">
        <v>6</v>
      </c>
      <c r="L9" s="28" t="s">
        <v>7</v>
      </c>
      <c r="M9" s="188"/>
    </row>
    <row r="10" spans="1:13" s="30" customFormat="1" ht="17.25" thickTop="1" thickBot="1">
      <c r="A10" s="34"/>
      <c r="B10" s="1"/>
      <c r="C10" s="1"/>
      <c r="D10" s="3"/>
      <c r="E10" s="4"/>
      <c r="F10" s="29"/>
      <c r="G10" s="3"/>
      <c r="H10" s="29"/>
      <c r="I10" s="29"/>
      <c r="J10" s="32"/>
      <c r="K10" s="33"/>
      <c r="L10" s="33"/>
      <c r="M10" s="2"/>
    </row>
    <row r="11" spans="1:13" s="30" customFormat="1" ht="17.25" thickTop="1" thickBot="1">
      <c r="A11" s="34"/>
      <c r="B11" s="1"/>
      <c r="C11" s="1"/>
      <c r="D11" s="3"/>
      <c r="E11" s="4"/>
      <c r="F11" s="29"/>
      <c r="G11" s="3"/>
      <c r="H11" s="29"/>
      <c r="I11" s="29"/>
      <c r="J11" s="32"/>
      <c r="K11" s="33"/>
      <c r="L11" s="33"/>
      <c r="M11" s="2"/>
    </row>
    <row r="12" spans="1:13" ht="15.75" thickTop="1"/>
  </sheetData>
  <customSheetViews>
    <customSheetView guid="{510A0421-FD44-4C54-BB3B-149EBF82B477}" fitToPage="1">
      <selection activeCell="J17" sqref="J17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36">
    <tabColor rgb="FFFF0000"/>
    <pageSetUpPr fitToPage="1"/>
  </sheetPr>
  <dimension ref="A1:M12"/>
  <sheetViews>
    <sheetView workbookViewId="0">
      <selection activeCell="J17" sqref="J17"/>
    </sheetView>
  </sheetViews>
  <sheetFormatPr baseColWidth="10" defaultRowHeight="15"/>
  <cols>
    <col min="1" max="1" width="15.28515625" style="5" customWidth="1"/>
    <col min="2" max="2" width="10.140625" style="5" customWidth="1"/>
    <col min="3" max="3" width="23.28515625" style="5" customWidth="1"/>
    <col min="4" max="4" width="11" style="5" customWidth="1"/>
    <col min="5" max="5" width="11" style="31" customWidth="1"/>
    <col min="6" max="6" width="13.140625" style="31" customWidth="1"/>
    <col min="7" max="7" width="11" style="5" customWidth="1"/>
    <col min="8" max="8" width="11" style="31" customWidth="1"/>
    <col min="9" max="9" width="13.140625" style="31" customWidth="1"/>
    <col min="10" max="10" width="11.42578125" style="5"/>
    <col min="11" max="11" width="12.28515625" style="31" customWidth="1"/>
    <col min="12" max="12" width="13.140625" style="31" customWidth="1"/>
    <col min="13" max="13" width="14.140625" style="5" customWidth="1"/>
    <col min="14" max="16384" width="11.42578125" style="5"/>
  </cols>
  <sheetData>
    <row r="1" spans="1:13" ht="21.75" thickTop="1">
      <c r="A1" s="180" t="s">
        <v>8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2"/>
    </row>
    <row r="2" spans="1:13" ht="15.75">
      <c r="A2" s="6"/>
      <c r="B2" s="7"/>
      <c r="C2" s="7"/>
      <c r="D2" s="7"/>
      <c r="E2" s="8"/>
      <c r="F2" s="8"/>
      <c r="G2" s="7"/>
      <c r="H2" s="8"/>
      <c r="I2" s="8"/>
      <c r="J2" s="7"/>
      <c r="K2" s="8"/>
      <c r="L2" s="8"/>
      <c r="M2" s="9"/>
    </row>
    <row r="3" spans="1:13" ht="19.5">
      <c r="A3" s="183" t="s">
        <v>3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5"/>
    </row>
    <row r="4" spans="1:13" ht="15.75" thickBot="1">
      <c r="A4" s="10"/>
      <c r="B4" s="11"/>
      <c r="C4" s="11"/>
      <c r="D4" s="11"/>
      <c r="E4" s="12"/>
      <c r="F4" s="12"/>
      <c r="G4" s="11"/>
      <c r="H4" s="12"/>
      <c r="I4" s="12"/>
      <c r="J4" s="11"/>
      <c r="K4" s="12"/>
      <c r="L4" s="12"/>
      <c r="M4" s="13"/>
    </row>
    <row r="5" spans="1:13" ht="20.25" customHeight="1" thickTop="1">
      <c r="A5" s="14" t="s">
        <v>10</v>
      </c>
      <c r="B5" s="15" t="s">
        <v>57</v>
      </c>
      <c r="C5" s="15" t="s">
        <v>107</v>
      </c>
      <c r="D5" s="15"/>
      <c r="E5" s="16" t="s">
        <v>13</v>
      </c>
      <c r="F5" s="17"/>
      <c r="G5" s="15" t="s">
        <v>14</v>
      </c>
      <c r="H5" s="18"/>
      <c r="I5" s="18"/>
      <c r="J5" s="19"/>
      <c r="K5" s="18"/>
      <c r="L5" s="18"/>
      <c r="M5" s="20"/>
    </row>
    <row r="6" spans="1:13">
      <c r="A6" s="21" t="s">
        <v>9</v>
      </c>
      <c r="B6" s="22" t="s">
        <v>11</v>
      </c>
      <c r="C6" s="22"/>
      <c r="D6" s="22"/>
      <c r="E6" s="23" t="s">
        <v>105</v>
      </c>
      <c r="F6" s="24"/>
      <c r="G6" s="186">
        <f ca="1">NOW()</f>
        <v>40339.711934606479</v>
      </c>
      <c r="H6" s="186"/>
      <c r="I6" s="25"/>
      <c r="J6" s="26"/>
      <c r="K6" s="25"/>
      <c r="L6" s="25"/>
      <c r="M6" s="9"/>
    </row>
    <row r="7" spans="1:13" ht="15.75" thickBot="1">
      <c r="A7" s="10"/>
      <c r="B7" s="11"/>
      <c r="C7" s="11"/>
      <c r="D7" s="11"/>
      <c r="E7" s="12"/>
      <c r="F7" s="12"/>
      <c r="G7" s="11"/>
      <c r="H7" s="12"/>
      <c r="I7" s="12"/>
      <c r="J7" s="11"/>
      <c r="K7" s="12"/>
      <c r="L7" s="12"/>
      <c r="M7" s="13"/>
    </row>
    <row r="8" spans="1:13" ht="21" customHeight="1" thickTop="1" thickBot="1">
      <c r="A8" s="187" t="s">
        <v>0</v>
      </c>
      <c r="B8" s="189" t="s">
        <v>106</v>
      </c>
      <c r="C8" s="187" t="s">
        <v>1</v>
      </c>
      <c r="D8" s="187"/>
      <c r="E8" s="187"/>
      <c r="F8" s="187"/>
      <c r="G8" s="187"/>
      <c r="H8" s="187"/>
      <c r="I8" s="187"/>
      <c r="J8" s="187" t="s">
        <v>4</v>
      </c>
      <c r="K8" s="187"/>
      <c r="L8" s="187"/>
      <c r="M8" s="187" t="s">
        <v>2</v>
      </c>
    </row>
    <row r="9" spans="1:13" ht="17.25" thickTop="1" thickBot="1">
      <c r="A9" s="188"/>
      <c r="B9" s="190"/>
      <c r="C9" s="188"/>
      <c r="D9" s="27" t="s">
        <v>5</v>
      </c>
      <c r="E9" s="28" t="s">
        <v>6</v>
      </c>
      <c r="F9" s="28" t="s">
        <v>7</v>
      </c>
      <c r="G9" s="27" t="s">
        <v>5</v>
      </c>
      <c r="H9" s="28" t="s">
        <v>6</v>
      </c>
      <c r="I9" s="28" t="s">
        <v>7</v>
      </c>
      <c r="J9" s="27" t="s">
        <v>5</v>
      </c>
      <c r="K9" s="28" t="s">
        <v>6</v>
      </c>
      <c r="L9" s="28" t="s">
        <v>7</v>
      </c>
      <c r="M9" s="188"/>
    </row>
    <row r="10" spans="1:13" s="30" customFormat="1" ht="17.25" thickTop="1" thickBot="1">
      <c r="A10" s="34"/>
      <c r="B10" s="1"/>
      <c r="C10" s="1"/>
      <c r="D10" s="3"/>
      <c r="E10" s="4"/>
      <c r="F10" s="29"/>
      <c r="G10" s="3"/>
      <c r="H10" s="29"/>
      <c r="I10" s="29"/>
      <c r="J10" s="32"/>
      <c r="K10" s="33"/>
      <c r="L10" s="33"/>
      <c r="M10" s="2"/>
    </row>
    <row r="11" spans="1:13" s="30" customFormat="1" ht="17.25" thickTop="1" thickBot="1">
      <c r="A11" s="34"/>
      <c r="B11" s="1"/>
      <c r="C11" s="1"/>
      <c r="D11" s="3"/>
      <c r="E11" s="4"/>
      <c r="F11" s="29"/>
      <c r="G11" s="3"/>
      <c r="H11" s="29"/>
      <c r="I11" s="29"/>
      <c r="J11" s="32"/>
      <c r="K11" s="33"/>
      <c r="L11" s="33"/>
      <c r="M11" s="2"/>
    </row>
    <row r="12" spans="1:13" ht="15.75" thickTop="1"/>
  </sheetData>
  <customSheetViews>
    <customSheetView guid="{510A0421-FD44-4C54-BB3B-149EBF82B477}" fitToPage="1">
      <selection activeCell="J17" sqref="J17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71.xml><?xml version="1.0" encoding="utf-8"?>
<worksheet xmlns="http://schemas.openxmlformats.org/spreadsheetml/2006/main" xmlns:r="http://schemas.openxmlformats.org/officeDocument/2006/relationships">
  <sheetPr codeName="Hoja37">
    <tabColor rgb="FFFF0000"/>
    <pageSetUpPr fitToPage="1"/>
  </sheetPr>
  <dimension ref="A1:M12"/>
  <sheetViews>
    <sheetView workbookViewId="0">
      <selection activeCell="J17" sqref="J17"/>
    </sheetView>
  </sheetViews>
  <sheetFormatPr baseColWidth="10" defaultRowHeight="15"/>
  <cols>
    <col min="1" max="1" width="15.28515625" style="5" customWidth="1"/>
    <col min="2" max="2" width="10.140625" style="5" customWidth="1"/>
    <col min="3" max="3" width="23.28515625" style="5" customWidth="1"/>
    <col min="4" max="4" width="11" style="5" customWidth="1"/>
    <col min="5" max="5" width="11" style="31" customWidth="1"/>
    <col min="6" max="6" width="13.140625" style="31" customWidth="1"/>
    <col min="7" max="7" width="11" style="5" customWidth="1"/>
    <col min="8" max="8" width="11" style="31" customWidth="1"/>
    <col min="9" max="9" width="13.140625" style="31" customWidth="1"/>
    <col min="10" max="10" width="11.42578125" style="5"/>
    <col min="11" max="11" width="12.28515625" style="31" customWidth="1"/>
    <col min="12" max="12" width="13.140625" style="31" customWidth="1"/>
    <col min="13" max="13" width="14.140625" style="5" customWidth="1"/>
    <col min="14" max="16384" width="11.42578125" style="5"/>
  </cols>
  <sheetData>
    <row r="1" spans="1:13" ht="21.75" thickTop="1">
      <c r="A1" s="180" t="s">
        <v>8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2"/>
    </row>
    <row r="2" spans="1:13" ht="15.75">
      <c r="A2" s="6"/>
      <c r="B2" s="7"/>
      <c r="C2" s="7"/>
      <c r="D2" s="7"/>
      <c r="E2" s="8"/>
      <c r="F2" s="8"/>
      <c r="G2" s="7"/>
      <c r="H2" s="8"/>
      <c r="I2" s="8"/>
      <c r="J2" s="7"/>
      <c r="K2" s="8"/>
      <c r="L2" s="8"/>
      <c r="M2" s="9"/>
    </row>
    <row r="3" spans="1:13" ht="19.5">
      <c r="A3" s="183" t="s">
        <v>3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5"/>
    </row>
    <row r="4" spans="1:13" ht="15.75" thickBot="1">
      <c r="A4" s="10"/>
      <c r="B4" s="11"/>
      <c r="C4" s="11"/>
      <c r="D4" s="11"/>
      <c r="E4" s="12"/>
      <c r="F4" s="12"/>
      <c r="G4" s="11"/>
      <c r="H4" s="12"/>
      <c r="I4" s="12"/>
      <c r="J4" s="11"/>
      <c r="K4" s="12"/>
      <c r="L4" s="12"/>
      <c r="M4" s="13"/>
    </row>
    <row r="5" spans="1:13" ht="20.25" customHeight="1" thickTop="1">
      <c r="A5" s="14" t="s">
        <v>10</v>
      </c>
      <c r="B5" s="15" t="s">
        <v>57</v>
      </c>
      <c r="C5" s="15" t="s">
        <v>107</v>
      </c>
      <c r="D5" s="15"/>
      <c r="E5" s="16" t="s">
        <v>13</v>
      </c>
      <c r="F5" s="17"/>
      <c r="G5" s="15" t="s">
        <v>14</v>
      </c>
      <c r="H5" s="18"/>
      <c r="I5" s="18"/>
      <c r="J5" s="19"/>
      <c r="K5" s="18"/>
      <c r="L5" s="18"/>
      <c r="M5" s="20"/>
    </row>
    <row r="6" spans="1:13">
      <c r="A6" s="21" t="s">
        <v>9</v>
      </c>
      <c r="B6" s="22" t="s">
        <v>11</v>
      </c>
      <c r="C6" s="22"/>
      <c r="D6" s="22"/>
      <c r="E6" s="23" t="s">
        <v>105</v>
      </c>
      <c r="F6" s="24"/>
      <c r="G6" s="186">
        <f ca="1">NOW()</f>
        <v>40339.711934606479</v>
      </c>
      <c r="H6" s="186"/>
      <c r="I6" s="25"/>
      <c r="J6" s="26"/>
      <c r="K6" s="25"/>
      <c r="L6" s="25"/>
      <c r="M6" s="9"/>
    </row>
    <row r="7" spans="1:13" ht="15.75" thickBot="1">
      <c r="A7" s="10"/>
      <c r="B7" s="11"/>
      <c r="C7" s="11"/>
      <c r="D7" s="11"/>
      <c r="E7" s="12"/>
      <c r="F7" s="12"/>
      <c r="G7" s="11"/>
      <c r="H7" s="12"/>
      <c r="I7" s="12"/>
      <c r="J7" s="11"/>
      <c r="K7" s="12"/>
      <c r="L7" s="12"/>
      <c r="M7" s="13"/>
    </row>
    <row r="8" spans="1:13" ht="21" customHeight="1" thickTop="1" thickBot="1">
      <c r="A8" s="187" t="s">
        <v>0</v>
      </c>
      <c r="B8" s="189" t="s">
        <v>106</v>
      </c>
      <c r="C8" s="187" t="s">
        <v>1</v>
      </c>
      <c r="D8" s="187"/>
      <c r="E8" s="187"/>
      <c r="F8" s="187"/>
      <c r="G8" s="187"/>
      <c r="H8" s="187"/>
      <c r="I8" s="187"/>
      <c r="J8" s="187" t="s">
        <v>4</v>
      </c>
      <c r="K8" s="187"/>
      <c r="L8" s="187"/>
      <c r="M8" s="187" t="s">
        <v>2</v>
      </c>
    </row>
    <row r="9" spans="1:13" ht="17.25" thickTop="1" thickBot="1">
      <c r="A9" s="188"/>
      <c r="B9" s="190"/>
      <c r="C9" s="188"/>
      <c r="D9" s="27" t="s">
        <v>5</v>
      </c>
      <c r="E9" s="28" t="s">
        <v>6</v>
      </c>
      <c r="F9" s="28" t="s">
        <v>7</v>
      </c>
      <c r="G9" s="27" t="s">
        <v>5</v>
      </c>
      <c r="H9" s="28" t="s">
        <v>6</v>
      </c>
      <c r="I9" s="28" t="s">
        <v>7</v>
      </c>
      <c r="J9" s="27" t="s">
        <v>5</v>
      </c>
      <c r="K9" s="28" t="s">
        <v>6</v>
      </c>
      <c r="L9" s="28" t="s">
        <v>7</v>
      </c>
      <c r="M9" s="188"/>
    </row>
    <row r="10" spans="1:13" s="30" customFormat="1" ht="17.25" thickTop="1" thickBot="1">
      <c r="A10" s="34"/>
      <c r="B10" s="1"/>
      <c r="C10" s="1"/>
      <c r="D10" s="3"/>
      <c r="E10" s="4"/>
      <c r="F10" s="29"/>
      <c r="G10" s="3"/>
      <c r="H10" s="29"/>
      <c r="I10" s="29"/>
      <c r="J10" s="32"/>
      <c r="K10" s="33"/>
      <c r="L10" s="33"/>
      <c r="M10" s="2"/>
    </row>
    <row r="11" spans="1:13" s="30" customFormat="1" ht="17.25" thickTop="1" thickBot="1">
      <c r="A11" s="34"/>
      <c r="B11" s="1"/>
      <c r="C11" s="1"/>
      <c r="D11" s="3"/>
      <c r="E11" s="4"/>
      <c r="F11" s="29"/>
      <c r="G11" s="3"/>
      <c r="H11" s="29"/>
      <c r="I11" s="29"/>
      <c r="J11" s="32"/>
      <c r="K11" s="33"/>
      <c r="L11" s="33"/>
      <c r="M11" s="2"/>
    </row>
    <row r="12" spans="1:13" ht="15.75" thickTop="1"/>
  </sheetData>
  <customSheetViews>
    <customSheetView guid="{510A0421-FD44-4C54-BB3B-149EBF82B477}" fitToPage="1">
      <selection activeCell="J17" sqref="J17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72.xml><?xml version="1.0" encoding="utf-8"?>
<worksheet xmlns="http://schemas.openxmlformats.org/spreadsheetml/2006/main" xmlns:r="http://schemas.openxmlformats.org/officeDocument/2006/relationships">
  <sheetPr codeName="Hoja35">
    <tabColor rgb="FFFF0000"/>
    <pageSetUpPr fitToPage="1"/>
  </sheetPr>
  <dimension ref="A1:M12"/>
  <sheetViews>
    <sheetView workbookViewId="0">
      <selection activeCell="J17" sqref="J17"/>
    </sheetView>
  </sheetViews>
  <sheetFormatPr baseColWidth="10" defaultRowHeight="15"/>
  <cols>
    <col min="1" max="1" width="15.28515625" style="5" customWidth="1"/>
    <col min="2" max="2" width="10.140625" style="5" customWidth="1"/>
    <col min="3" max="3" width="23.28515625" style="5" customWidth="1"/>
    <col min="4" max="4" width="11" style="5" customWidth="1"/>
    <col min="5" max="5" width="11" style="31" customWidth="1"/>
    <col min="6" max="6" width="13.140625" style="31" customWidth="1"/>
    <col min="7" max="7" width="11" style="5" customWidth="1"/>
    <col min="8" max="8" width="11" style="31" customWidth="1"/>
    <col min="9" max="9" width="13.140625" style="31" customWidth="1"/>
    <col min="10" max="10" width="11.42578125" style="5"/>
    <col min="11" max="11" width="12.28515625" style="31" customWidth="1"/>
    <col min="12" max="12" width="13.140625" style="31" customWidth="1"/>
    <col min="13" max="13" width="14.140625" style="5" customWidth="1"/>
    <col min="14" max="16384" width="11.42578125" style="5"/>
  </cols>
  <sheetData>
    <row r="1" spans="1:13" ht="21.75" thickTop="1">
      <c r="A1" s="180" t="s">
        <v>8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2"/>
    </row>
    <row r="2" spans="1:13" ht="15.75">
      <c r="A2" s="6"/>
      <c r="B2" s="7"/>
      <c r="C2" s="7"/>
      <c r="D2" s="7"/>
      <c r="E2" s="8"/>
      <c r="F2" s="8"/>
      <c r="G2" s="7"/>
      <c r="H2" s="8"/>
      <c r="I2" s="8"/>
      <c r="J2" s="7"/>
      <c r="K2" s="8"/>
      <c r="L2" s="8"/>
      <c r="M2" s="9"/>
    </row>
    <row r="3" spans="1:13" ht="19.5">
      <c r="A3" s="183" t="s">
        <v>3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5"/>
    </row>
    <row r="4" spans="1:13" ht="15.75" thickBot="1">
      <c r="A4" s="10"/>
      <c r="B4" s="11"/>
      <c r="C4" s="11"/>
      <c r="D4" s="11"/>
      <c r="E4" s="12"/>
      <c r="F4" s="12"/>
      <c r="G4" s="11"/>
      <c r="H4" s="12"/>
      <c r="I4" s="12"/>
      <c r="J4" s="11"/>
      <c r="K4" s="12"/>
      <c r="L4" s="12"/>
      <c r="M4" s="13"/>
    </row>
    <row r="5" spans="1:13" ht="20.25" customHeight="1" thickTop="1">
      <c r="A5" s="14" t="s">
        <v>10</v>
      </c>
      <c r="B5" s="15" t="s">
        <v>57</v>
      </c>
      <c r="C5" s="15" t="s">
        <v>107</v>
      </c>
      <c r="D5" s="15"/>
      <c r="E5" s="16" t="s">
        <v>13</v>
      </c>
      <c r="F5" s="17"/>
      <c r="G5" s="15" t="s">
        <v>14</v>
      </c>
      <c r="H5" s="18"/>
      <c r="I5" s="18"/>
      <c r="J5" s="19"/>
      <c r="K5" s="18"/>
      <c r="L5" s="18"/>
      <c r="M5" s="20"/>
    </row>
    <row r="6" spans="1:13">
      <c r="A6" s="21" t="s">
        <v>9</v>
      </c>
      <c r="B6" s="22" t="s">
        <v>11</v>
      </c>
      <c r="C6" s="22"/>
      <c r="D6" s="22"/>
      <c r="E6" s="23" t="s">
        <v>105</v>
      </c>
      <c r="F6" s="24"/>
      <c r="G6" s="186">
        <f ca="1">NOW()</f>
        <v>40339.711934606479</v>
      </c>
      <c r="H6" s="186"/>
      <c r="I6" s="25"/>
      <c r="J6" s="26"/>
      <c r="K6" s="25"/>
      <c r="L6" s="25"/>
      <c r="M6" s="9"/>
    </row>
    <row r="7" spans="1:13" ht="15.75" thickBot="1">
      <c r="A7" s="10"/>
      <c r="B7" s="11"/>
      <c r="C7" s="11"/>
      <c r="D7" s="11"/>
      <c r="E7" s="12"/>
      <c r="F7" s="12"/>
      <c r="G7" s="11"/>
      <c r="H7" s="12"/>
      <c r="I7" s="12"/>
      <c r="J7" s="11"/>
      <c r="K7" s="12"/>
      <c r="L7" s="12"/>
      <c r="M7" s="13"/>
    </row>
    <row r="8" spans="1:13" ht="21" customHeight="1" thickTop="1" thickBot="1">
      <c r="A8" s="187" t="s">
        <v>0</v>
      </c>
      <c r="B8" s="189" t="s">
        <v>106</v>
      </c>
      <c r="C8" s="187" t="s">
        <v>1</v>
      </c>
      <c r="D8" s="187"/>
      <c r="E8" s="187"/>
      <c r="F8" s="187"/>
      <c r="G8" s="187"/>
      <c r="H8" s="187"/>
      <c r="I8" s="187"/>
      <c r="J8" s="187" t="s">
        <v>4</v>
      </c>
      <c r="K8" s="187"/>
      <c r="L8" s="187"/>
      <c r="M8" s="187" t="s">
        <v>2</v>
      </c>
    </row>
    <row r="9" spans="1:13" ht="17.25" thickTop="1" thickBot="1">
      <c r="A9" s="188"/>
      <c r="B9" s="190"/>
      <c r="C9" s="188"/>
      <c r="D9" s="27" t="s">
        <v>5</v>
      </c>
      <c r="E9" s="28" t="s">
        <v>6</v>
      </c>
      <c r="F9" s="28" t="s">
        <v>7</v>
      </c>
      <c r="G9" s="27" t="s">
        <v>5</v>
      </c>
      <c r="H9" s="28" t="s">
        <v>6</v>
      </c>
      <c r="I9" s="28" t="s">
        <v>7</v>
      </c>
      <c r="J9" s="27" t="s">
        <v>5</v>
      </c>
      <c r="K9" s="28" t="s">
        <v>6</v>
      </c>
      <c r="L9" s="28" t="s">
        <v>7</v>
      </c>
      <c r="M9" s="188"/>
    </row>
    <row r="10" spans="1:13" s="30" customFormat="1" ht="17.25" thickTop="1" thickBot="1">
      <c r="A10" s="34"/>
      <c r="B10" s="1"/>
      <c r="C10" s="1"/>
      <c r="D10" s="3"/>
      <c r="E10" s="4"/>
      <c r="F10" s="29"/>
      <c r="G10" s="3"/>
      <c r="H10" s="29"/>
      <c r="I10" s="29"/>
      <c r="J10" s="32"/>
      <c r="K10" s="33"/>
      <c r="L10" s="33"/>
      <c r="M10" s="2"/>
    </row>
    <row r="11" spans="1:13" s="30" customFormat="1" ht="17.25" thickTop="1" thickBot="1">
      <c r="A11" s="34"/>
      <c r="B11" s="1"/>
      <c r="C11" s="1"/>
      <c r="D11" s="3"/>
      <c r="E11" s="4"/>
      <c r="F11" s="29"/>
      <c r="G11" s="3"/>
      <c r="H11" s="29"/>
      <c r="I11" s="29"/>
      <c r="J11" s="32"/>
      <c r="K11" s="33"/>
      <c r="L11" s="33"/>
      <c r="M11" s="2"/>
    </row>
    <row r="12" spans="1:13" ht="15.75" thickTop="1"/>
  </sheetData>
  <customSheetViews>
    <customSheetView guid="{510A0421-FD44-4C54-BB3B-149EBF82B477}" fitToPage="1">
      <selection activeCell="J17" sqref="J17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73.xml><?xml version="1.0" encoding="utf-8"?>
<worksheet xmlns="http://schemas.openxmlformats.org/spreadsheetml/2006/main" xmlns:r="http://schemas.openxmlformats.org/officeDocument/2006/relationships">
  <sheetPr codeName="Hoja34">
    <tabColor rgb="FFFF0000"/>
    <pageSetUpPr fitToPage="1"/>
  </sheetPr>
  <dimension ref="A1:M12"/>
  <sheetViews>
    <sheetView workbookViewId="0">
      <selection activeCell="J17" sqref="J17"/>
    </sheetView>
  </sheetViews>
  <sheetFormatPr baseColWidth="10" defaultRowHeight="15"/>
  <cols>
    <col min="1" max="1" width="15.28515625" style="5" customWidth="1"/>
    <col min="2" max="2" width="10.140625" style="5" customWidth="1"/>
    <col min="3" max="3" width="23.28515625" style="5" customWidth="1"/>
    <col min="4" max="4" width="11" style="5" customWidth="1"/>
    <col min="5" max="5" width="11" style="31" customWidth="1"/>
    <col min="6" max="6" width="13.140625" style="31" customWidth="1"/>
    <col min="7" max="7" width="11" style="5" customWidth="1"/>
    <col min="8" max="8" width="11" style="31" customWidth="1"/>
    <col min="9" max="9" width="13.140625" style="31" customWidth="1"/>
    <col min="10" max="10" width="11.42578125" style="5"/>
    <col min="11" max="11" width="12.28515625" style="31" customWidth="1"/>
    <col min="12" max="12" width="13.140625" style="31" customWidth="1"/>
    <col min="13" max="13" width="14.140625" style="5" customWidth="1"/>
    <col min="14" max="16384" width="11.42578125" style="5"/>
  </cols>
  <sheetData>
    <row r="1" spans="1:13" ht="21.75" thickTop="1">
      <c r="A1" s="180" t="s">
        <v>8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2"/>
    </row>
    <row r="2" spans="1:13" ht="15.75">
      <c r="A2" s="6"/>
      <c r="B2" s="7"/>
      <c r="C2" s="7"/>
      <c r="D2" s="7"/>
      <c r="E2" s="8"/>
      <c r="F2" s="8"/>
      <c r="G2" s="7"/>
      <c r="H2" s="8"/>
      <c r="I2" s="8"/>
      <c r="J2" s="7"/>
      <c r="K2" s="8"/>
      <c r="L2" s="8"/>
      <c r="M2" s="9"/>
    </row>
    <row r="3" spans="1:13" ht="19.5">
      <c r="A3" s="183" t="s">
        <v>3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5"/>
    </row>
    <row r="4" spans="1:13" ht="15.75" thickBot="1">
      <c r="A4" s="10"/>
      <c r="B4" s="11"/>
      <c r="C4" s="11"/>
      <c r="D4" s="11"/>
      <c r="E4" s="12"/>
      <c r="F4" s="12"/>
      <c r="G4" s="11"/>
      <c r="H4" s="12"/>
      <c r="I4" s="12"/>
      <c r="J4" s="11"/>
      <c r="K4" s="12"/>
      <c r="L4" s="12"/>
      <c r="M4" s="13"/>
    </row>
    <row r="5" spans="1:13" ht="20.25" customHeight="1" thickTop="1">
      <c r="A5" s="14" t="s">
        <v>10</v>
      </c>
      <c r="B5" s="15" t="s">
        <v>57</v>
      </c>
      <c r="C5" s="15" t="s">
        <v>107</v>
      </c>
      <c r="D5" s="15"/>
      <c r="E5" s="16" t="s">
        <v>13</v>
      </c>
      <c r="F5" s="17"/>
      <c r="G5" s="15" t="s">
        <v>14</v>
      </c>
      <c r="H5" s="18"/>
      <c r="I5" s="18"/>
      <c r="J5" s="19"/>
      <c r="K5" s="18"/>
      <c r="L5" s="18"/>
      <c r="M5" s="20"/>
    </row>
    <row r="6" spans="1:13">
      <c r="A6" s="21" t="s">
        <v>9</v>
      </c>
      <c r="B6" s="22" t="s">
        <v>11</v>
      </c>
      <c r="C6" s="22"/>
      <c r="D6" s="22"/>
      <c r="E6" s="23" t="s">
        <v>105</v>
      </c>
      <c r="F6" s="24"/>
      <c r="G6" s="186">
        <f ca="1">NOW()</f>
        <v>40339.711934606479</v>
      </c>
      <c r="H6" s="186"/>
      <c r="I6" s="25"/>
      <c r="J6" s="26"/>
      <c r="K6" s="25"/>
      <c r="L6" s="25"/>
      <c r="M6" s="9"/>
    </row>
    <row r="7" spans="1:13" ht="15.75" thickBot="1">
      <c r="A7" s="10"/>
      <c r="B7" s="11"/>
      <c r="C7" s="11"/>
      <c r="D7" s="11"/>
      <c r="E7" s="12"/>
      <c r="F7" s="12"/>
      <c r="G7" s="11"/>
      <c r="H7" s="12"/>
      <c r="I7" s="12"/>
      <c r="J7" s="11"/>
      <c r="K7" s="12"/>
      <c r="L7" s="12"/>
      <c r="M7" s="13"/>
    </row>
    <row r="8" spans="1:13" ht="21" customHeight="1" thickTop="1" thickBot="1">
      <c r="A8" s="187" t="s">
        <v>0</v>
      </c>
      <c r="B8" s="189" t="s">
        <v>106</v>
      </c>
      <c r="C8" s="187" t="s">
        <v>1</v>
      </c>
      <c r="D8" s="187"/>
      <c r="E8" s="187"/>
      <c r="F8" s="187"/>
      <c r="G8" s="187"/>
      <c r="H8" s="187"/>
      <c r="I8" s="187"/>
      <c r="J8" s="187" t="s">
        <v>4</v>
      </c>
      <c r="K8" s="187"/>
      <c r="L8" s="187"/>
      <c r="M8" s="187" t="s">
        <v>2</v>
      </c>
    </row>
    <row r="9" spans="1:13" ht="17.25" thickTop="1" thickBot="1">
      <c r="A9" s="188"/>
      <c r="B9" s="190"/>
      <c r="C9" s="188"/>
      <c r="D9" s="27" t="s">
        <v>5</v>
      </c>
      <c r="E9" s="28" t="s">
        <v>6</v>
      </c>
      <c r="F9" s="28" t="s">
        <v>7</v>
      </c>
      <c r="G9" s="27" t="s">
        <v>5</v>
      </c>
      <c r="H9" s="28" t="s">
        <v>6</v>
      </c>
      <c r="I9" s="28" t="s">
        <v>7</v>
      </c>
      <c r="J9" s="27" t="s">
        <v>5</v>
      </c>
      <c r="K9" s="28" t="s">
        <v>6</v>
      </c>
      <c r="L9" s="28" t="s">
        <v>7</v>
      </c>
      <c r="M9" s="188"/>
    </row>
    <row r="10" spans="1:13" s="30" customFormat="1" ht="17.25" thickTop="1" thickBot="1">
      <c r="A10" s="34"/>
      <c r="B10" s="1"/>
      <c r="C10" s="1"/>
      <c r="D10" s="3"/>
      <c r="E10" s="4"/>
      <c r="F10" s="29"/>
      <c r="G10" s="3"/>
      <c r="H10" s="29"/>
      <c r="I10" s="29"/>
      <c r="J10" s="32"/>
      <c r="K10" s="33"/>
      <c r="L10" s="33"/>
      <c r="M10" s="2"/>
    </row>
    <row r="11" spans="1:13" s="30" customFormat="1" ht="17.25" thickTop="1" thickBot="1">
      <c r="A11" s="34"/>
      <c r="B11" s="1"/>
      <c r="C11" s="1"/>
      <c r="D11" s="3"/>
      <c r="E11" s="4"/>
      <c r="F11" s="29"/>
      <c r="G11" s="3"/>
      <c r="H11" s="29"/>
      <c r="I11" s="29"/>
      <c r="J11" s="32"/>
      <c r="K11" s="33"/>
      <c r="L11" s="33"/>
      <c r="M11" s="2"/>
    </row>
    <row r="12" spans="1:13" ht="15.75" thickTop="1"/>
  </sheetData>
  <customSheetViews>
    <customSheetView guid="{510A0421-FD44-4C54-BB3B-149EBF82B477}" fitToPage="1">
      <selection activeCell="J17" sqref="J17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74.xml><?xml version="1.0" encoding="utf-8"?>
<worksheet xmlns="http://schemas.openxmlformats.org/spreadsheetml/2006/main" xmlns:r="http://schemas.openxmlformats.org/officeDocument/2006/relationships">
  <sheetPr codeName="Hoja19">
    <tabColor rgb="FFFF0000"/>
    <pageSetUpPr fitToPage="1"/>
  </sheetPr>
  <dimension ref="A1:M12"/>
  <sheetViews>
    <sheetView workbookViewId="0">
      <selection activeCell="J17" sqref="J17"/>
    </sheetView>
  </sheetViews>
  <sheetFormatPr baseColWidth="10" defaultRowHeight="15"/>
  <cols>
    <col min="1" max="1" width="15.28515625" style="5" customWidth="1"/>
    <col min="2" max="2" width="10.140625" style="5" customWidth="1"/>
    <col min="3" max="3" width="23.28515625" style="5" customWidth="1"/>
    <col min="4" max="4" width="11" style="5" customWidth="1"/>
    <col min="5" max="5" width="11" style="31" customWidth="1"/>
    <col min="6" max="6" width="13.140625" style="31" customWidth="1"/>
    <col min="7" max="7" width="11" style="5" customWidth="1"/>
    <col min="8" max="8" width="11" style="31" customWidth="1"/>
    <col min="9" max="9" width="13.140625" style="31" customWidth="1"/>
    <col min="10" max="10" width="11.42578125" style="5"/>
    <col min="11" max="11" width="12.28515625" style="31" customWidth="1"/>
    <col min="12" max="12" width="13.140625" style="31" customWidth="1"/>
    <col min="13" max="13" width="14.140625" style="5" customWidth="1"/>
    <col min="14" max="16384" width="11.42578125" style="5"/>
  </cols>
  <sheetData>
    <row r="1" spans="1:13" ht="21.75" thickTop="1">
      <c r="A1" s="180" t="s">
        <v>8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2"/>
    </row>
    <row r="2" spans="1:13" ht="15.75">
      <c r="A2" s="6"/>
      <c r="B2" s="7"/>
      <c r="C2" s="7"/>
      <c r="D2" s="7"/>
      <c r="E2" s="8"/>
      <c r="F2" s="8"/>
      <c r="G2" s="7"/>
      <c r="H2" s="8"/>
      <c r="I2" s="8"/>
      <c r="J2" s="7"/>
      <c r="K2" s="8"/>
      <c r="L2" s="8"/>
      <c r="M2" s="9"/>
    </row>
    <row r="3" spans="1:13" ht="19.5">
      <c r="A3" s="183" t="s">
        <v>3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5"/>
    </row>
    <row r="4" spans="1:13" ht="15.75" thickBot="1">
      <c r="A4" s="10"/>
      <c r="B4" s="11"/>
      <c r="C4" s="11"/>
      <c r="D4" s="11"/>
      <c r="E4" s="12"/>
      <c r="F4" s="12"/>
      <c r="G4" s="11"/>
      <c r="H4" s="12"/>
      <c r="I4" s="12"/>
      <c r="J4" s="11"/>
      <c r="K4" s="12"/>
      <c r="L4" s="12"/>
      <c r="M4" s="13"/>
    </row>
    <row r="5" spans="1:13" ht="20.25" customHeight="1" thickTop="1">
      <c r="A5" s="14" t="s">
        <v>10</v>
      </c>
      <c r="B5" s="15" t="s">
        <v>57</v>
      </c>
      <c r="C5" s="15" t="s">
        <v>107</v>
      </c>
      <c r="D5" s="15"/>
      <c r="E5" s="16" t="s">
        <v>13</v>
      </c>
      <c r="F5" s="17"/>
      <c r="G5" s="15" t="s">
        <v>14</v>
      </c>
      <c r="H5" s="18"/>
      <c r="I5" s="18"/>
      <c r="J5" s="19"/>
      <c r="K5" s="18"/>
      <c r="L5" s="18"/>
      <c r="M5" s="20"/>
    </row>
    <row r="6" spans="1:13">
      <c r="A6" s="21" t="s">
        <v>9</v>
      </c>
      <c r="B6" s="22" t="s">
        <v>11</v>
      </c>
      <c r="C6" s="22"/>
      <c r="D6" s="22"/>
      <c r="E6" s="23" t="s">
        <v>105</v>
      </c>
      <c r="F6" s="24"/>
      <c r="G6" s="186">
        <f ca="1">NOW()</f>
        <v>40339.711934606479</v>
      </c>
      <c r="H6" s="186"/>
      <c r="I6" s="25"/>
      <c r="J6" s="26"/>
      <c r="K6" s="25"/>
      <c r="L6" s="25"/>
      <c r="M6" s="9"/>
    </row>
    <row r="7" spans="1:13" ht="15.75" thickBot="1">
      <c r="A7" s="10"/>
      <c r="B7" s="11"/>
      <c r="C7" s="11"/>
      <c r="D7" s="11"/>
      <c r="E7" s="12"/>
      <c r="F7" s="12"/>
      <c r="G7" s="11"/>
      <c r="H7" s="12"/>
      <c r="I7" s="12"/>
      <c r="J7" s="11"/>
      <c r="K7" s="12"/>
      <c r="L7" s="12"/>
      <c r="M7" s="13"/>
    </row>
    <row r="8" spans="1:13" ht="21" customHeight="1" thickTop="1" thickBot="1">
      <c r="A8" s="187" t="s">
        <v>0</v>
      </c>
      <c r="B8" s="189" t="s">
        <v>106</v>
      </c>
      <c r="C8" s="187" t="s">
        <v>1</v>
      </c>
      <c r="D8" s="187"/>
      <c r="E8" s="187"/>
      <c r="F8" s="187"/>
      <c r="G8" s="187"/>
      <c r="H8" s="187"/>
      <c r="I8" s="187"/>
      <c r="J8" s="187" t="s">
        <v>4</v>
      </c>
      <c r="K8" s="187"/>
      <c r="L8" s="187"/>
      <c r="M8" s="187" t="s">
        <v>2</v>
      </c>
    </row>
    <row r="9" spans="1:13" ht="17.25" thickTop="1" thickBot="1">
      <c r="A9" s="188"/>
      <c r="B9" s="190"/>
      <c r="C9" s="188"/>
      <c r="D9" s="27" t="s">
        <v>5</v>
      </c>
      <c r="E9" s="28" t="s">
        <v>6</v>
      </c>
      <c r="F9" s="28" t="s">
        <v>7</v>
      </c>
      <c r="G9" s="27" t="s">
        <v>5</v>
      </c>
      <c r="H9" s="28" t="s">
        <v>6</v>
      </c>
      <c r="I9" s="28" t="s">
        <v>7</v>
      </c>
      <c r="J9" s="27" t="s">
        <v>5</v>
      </c>
      <c r="K9" s="28" t="s">
        <v>6</v>
      </c>
      <c r="L9" s="28" t="s">
        <v>7</v>
      </c>
      <c r="M9" s="188"/>
    </row>
    <row r="10" spans="1:13" s="30" customFormat="1" ht="17.25" thickTop="1" thickBot="1">
      <c r="A10" s="34"/>
      <c r="B10" s="1"/>
      <c r="C10" s="1"/>
      <c r="D10" s="3"/>
      <c r="E10" s="4"/>
      <c r="F10" s="29"/>
      <c r="G10" s="3"/>
      <c r="H10" s="29"/>
      <c r="I10" s="29"/>
      <c r="J10" s="32"/>
      <c r="K10" s="33"/>
      <c r="L10" s="33"/>
      <c r="M10" s="2"/>
    </row>
    <row r="11" spans="1:13" s="30" customFormat="1" ht="17.25" thickTop="1" thickBot="1">
      <c r="A11" s="34"/>
      <c r="B11" s="1"/>
      <c r="C11" s="1"/>
      <c r="D11" s="3"/>
      <c r="E11" s="4"/>
      <c r="F11" s="29"/>
      <c r="G11" s="3"/>
      <c r="H11" s="29"/>
      <c r="I11" s="29"/>
      <c r="J11" s="32"/>
      <c r="K11" s="33"/>
      <c r="L11" s="33"/>
      <c r="M11" s="2"/>
    </row>
    <row r="12" spans="1:13" ht="15.75" thickTop="1"/>
  </sheetData>
  <customSheetViews>
    <customSheetView guid="{510A0421-FD44-4C54-BB3B-149EBF82B477}" fitToPage="1">
      <selection activeCell="J17" sqref="J17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75.xml><?xml version="1.0" encoding="utf-8"?>
<worksheet xmlns="http://schemas.openxmlformats.org/spreadsheetml/2006/main" xmlns:r="http://schemas.openxmlformats.org/officeDocument/2006/relationships">
  <sheetPr codeName="Hoja32">
    <tabColor rgb="FFFF0000"/>
    <pageSetUpPr fitToPage="1"/>
  </sheetPr>
  <dimension ref="A1:M12"/>
  <sheetViews>
    <sheetView workbookViewId="0">
      <selection activeCell="J17" sqref="J17"/>
    </sheetView>
  </sheetViews>
  <sheetFormatPr baseColWidth="10" defaultRowHeight="15"/>
  <cols>
    <col min="1" max="1" width="15.28515625" style="5" customWidth="1"/>
    <col min="2" max="2" width="10.140625" style="5" customWidth="1"/>
    <col min="3" max="3" width="23.28515625" style="5" customWidth="1"/>
    <col min="4" max="4" width="11" style="5" customWidth="1"/>
    <col min="5" max="5" width="11" style="31" customWidth="1"/>
    <col min="6" max="6" width="13.140625" style="31" customWidth="1"/>
    <col min="7" max="7" width="11" style="5" customWidth="1"/>
    <col min="8" max="8" width="11" style="31" customWidth="1"/>
    <col min="9" max="9" width="13.140625" style="31" customWidth="1"/>
    <col min="10" max="10" width="11.42578125" style="5"/>
    <col min="11" max="11" width="12.28515625" style="31" customWidth="1"/>
    <col min="12" max="12" width="13.140625" style="31" customWidth="1"/>
    <col min="13" max="13" width="14.140625" style="5" customWidth="1"/>
    <col min="14" max="16384" width="11.42578125" style="5"/>
  </cols>
  <sheetData>
    <row r="1" spans="1:13" ht="21.75" thickTop="1">
      <c r="A1" s="180" t="s">
        <v>8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2"/>
    </row>
    <row r="2" spans="1:13" ht="15.75">
      <c r="A2" s="6"/>
      <c r="B2" s="7"/>
      <c r="C2" s="7"/>
      <c r="D2" s="7"/>
      <c r="E2" s="8"/>
      <c r="F2" s="8"/>
      <c r="G2" s="7"/>
      <c r="H2" s="8"/>
      <c r="I2" s="8"/>
      <c r="J2" s="7"/>
      <c r="K2" s="8"/>
      <c r="L2" s="8"/>
      <c r="M2" s="9"/>
    </row>
    <row r="3" spans="1:13" ht="19.5">
      <c r="A3" s="183" t="s">
        <v>3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5"/>
    </row>
    <row r="4" spans="1:13" ht="15.75" thickBot="1">
      <c r="A4" s="10"/>
      <c r="B4" s="11"/>
      <c r="C4" s="11"/>
      <c r="D4" s="11"/>
      <c r="E4" s="12"/>
      <c r="F4" s="12"/>
      <c r="G4" s="11"/>
      <c r="H4" s="12"/>
      <c r="I4" s="12"/>
      <c r="J4" s="11"/>
      <c r="K4" s="12"/>
      <c r="L4" s="12"/>
      <c r="M4" s="13"/>
    </row>
    <row r="5" spans="1:13" ht="20.25" customHeight="1" thickTop="1">
      <c r="A5" s="14" t="s">
        <v>10</v>
      </c>
      <c r="B5" s="15" t="s">
        <v>57</v>
      </c>
      <c r="C5" s="15" t="s">
        <v>107</v>
      </c>
      <c r="D5" s="15"/>
      <c r="E5" s="16" t="s">
        <v>13</v>
      </c>
      <c r="F5" s="17"/>
      <c r="G5" s="15" t="s">
        <v>14</v>
      </c>
      <c r="H5" s="18"/>
      <c r="I5" s="18"/>
      <c r="J5" s="19"/>
      <c r="K5" s="18"/>
      <c r="L5" s="18"/>
      <c r="M5" s="20"/>
    </row>
    <row r="6" spans="1:13">
      <c r="A6" s="21" t="s">
        <v>9</v>
      </c>
      <c r="B6" s="22" t="s">
        <v>11</v>
      </c>
      <c r="C6" s="22"/>
      <c r="D6" s="22"/>
      <c r="E6" s="23" t="s">
        <v>105</v>
      </c>
      <c r="F6" s="24"/>
      <c r="G6" s="186">
        <f ca="1">NOW()</f>
        <v>40339.711934606479</v>
      </c>
      <c r="H6" s="186"/>
      <c r="I6" s="25"/>
      <c r="J6" s="26"/>
      <c r="K6" s="25"/>
      <c r="L6" s="25"/>
      <c r="M6" s="9"/>
    </row>
    <row r="7" spans="1:13" ht="15.75" thickBot="1">
      <c r="A7" s="10"/>
      <c r="B7" s="11"/>
      <c r="C7" s="11"/>
      <c r="D7" s="11"/>
      <c r="E7" s="12"/>
      <c r="F7" s="12"/>
      <c r="G7" s="11"/>
      <c r="H7" s="12"/>
      <c r="I7" s="12"/>
      <c r="J7" s="11"/>
      <c r="K7" s="12"/>
      <c r="L7" s="12"/>
      <c r="M7" s="13"/>
    </row>
    <row r="8" spans="1:13" ht="21" customHeight="1" thickTop="1" thickBot="1">
      <c r="A8" s="187" t="s">
        <v>0</v>
      </c>
      <c r="B8" s="189" t="s">
        <v>106</v>
      </c>
      <c r="C8" s="187" t="s">
        <v>1</v>
      </c>
      <c r="D8" s="187"/>
      <c r="E8" s="187"/>
      <c r="F8" s="187"/>
      <c r="G8" s="187"/>
      <c r="H8" s="187"/>
      <c r="I8" s="187"/>
      <c r="J8" s="187" t="s">
        <v>4</v>
      </c>
      <c r="K8" s="187"/>
      <c r="L8" s="187"/>
      <c r="M8" s="187" t="s">
        <v>2</v>
      </c>
    </row>
    <row r="9" spans="1:13" ht="17.25" thickTop="1" thickBot="1">
      <c r="A9" s="188"/>
      <c r="B9" s="190"/>
      <c r="C9" s="188"/>
      <c r="D9" s="27" t="s">
        <v>5</v>
      </c>
      <c r="E9" s="28" t="s">
        <v>6</v>
      </c>
      <c r="F9" s="28" t="s">
        <v>7</v>
      </c>
      <c r="G9" s="27" t="s">
        <v>5</v>
      </c>
      <c r="H9" s="28" t="s">
        <v>6</v>
      </c>
      <c r="I9" s="28" t="s">
        <v>7</v>
      </c>
      <c r="J9" s="27" t="s">
        <v>5</v>
      </c>
      <c r="K9" s="28" t="s">
        <v>6</v>
      </c>
      <c r="L9" s="28" t="s">
        <v>7</v>
      </c>
      <c r="M9" s="188"/>
    </row>
    <row r="10" spans="1:13" s="30" customFormat="1" ht="17.25" thickTop="1" thickBot="1">
      <c r="A10" s="34"/>
      <c r="B10" s="1"/>
      <c r="C10" s="1"/>
      <c r="D10" s="3"/>
      <c r="E10" s="4"/>
      <c r="F10" s="29"/>
      <c r="G10" s="3"/>
      <c r="H10" s="29"/>
      <c r="I10" s="29"/>
      <c r="J10" s="32"/>
      <c r="K10" s="33"/>
      <c r="L10" s="33"/>
      <c r="M10" s="2"/>
    </row>
    <row r="11" spans="1:13" s="30" customFormat="1" ht="17.25" thickTop="1" thickBot="1">
      <c r="A11" s="34"/>
      <c r="B11" s="1"/>
      <c r="C11" s="1"/>
      <c r="D11" s="3"/>
      <c r="E11" s="4"/>
      <c r="F11" s="29"/>
      <c r="G11" s="3"/>
      <c r="H11" s="29"/>
      <c r="I11" s="29"/>
      <c r="J11" s="32"/>
      <c r="K11" s="33"/>
      <c r="L11" s="33"/>
      <c r="M11" s="2"/>
    </row>
    <row r="12" spans="1:13" ht="15.75" thickTop="1"/>
  </sheetData>
  <customSheetViews>
    <customSheetView guid="{510A0421-FD44-4C54-BB3B-149EBF82B477}" fitToPage="1">
      <selection activeCell="J17" sqref="J17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76.xml><?xml version="1.0" encoding="utf-8"?>
<worksheet xmlns="http://schemas.openxmlformats.org/spreadsheetml/2006/main" xmlns:r="http://schemas.openxmlformats.org/officeDocument/2006/relationships">
  <sheetPr codeName="Hoja25">
    <tabColor rgb="FFFF0000"/>
    <pageSetUpPr fitToPage="1"/>
  </sheetPr>
  <dimension ref="A1:M12"/>
  <sheetViews>
    <sheetView workbookViewId="0">
      <selection activeCell="J17" sqref="J17"/>
    </sheetView>
  </sheetViews>
  <sheetFormatPr baseColWidth="10" defaultRowHeight="15"/>
  <cols>
    <col min="1" max="1" width="15.28515625" style="5" customWidth="1"/>
    <col min="2" max="2" width="10.140625" style="5" customWidth="1"/>
    <col min="3" max="3" width="23.28515625" style="5" customWidth="1"/>
    <col min="4" max="4" width="11" style="5" customWidth="1"/>
    <col min="5" max="5" width="11" style="31" customWidth="1"/>
    <col min="6" max="6" width="13.140625" style="31" customWidth="1"/>
    <col min="7" max="7" width="11" style="5" customWidth="1"/>
    <col min="8" max="8" width="11" style="31" customWidth="1"/>
    <col min="9" max="9" width="13.140625" style="31" customWidth="1"/>
    <col min="10" max="10" width="11.42578125" style="5"/>
    <col min="11" max="11" width="12.28515625" style="31" customWidth="1"/>
    <col min="12" max="12" width="13.140625" style="31" customWidth="1"/>
    <col min="13" max="13" width="14.140625" style="5" customWidth="1"/>
    <col min="14" max="16384" width="11.42578125" style="5"/>
  </cols>
  <sheetData>
    <row r="1" spans="1:13" ht="21.75" thickTop="1">
      <c r="A1" s="180" t="s">
        <v>8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2"/>
    </row>
    <row r="2" spans="1:13" ht="15.75">
      <c r="A2" s="6"/>
      <c r="B2" s="7"/>
      <c r="C2" s="7"/>
      <c r="D2" s="7"/>
      <c r="E2" s="8"/>
      <c r="F2" s="8"/>
      <c r="G2" s="7"/>
      <c r="H2" s="8"/>
      <c r="I2" s="8"/>
      <c r="J2" s="7"/>
      <c r="K2" s="8"/>
      <c r="L2" s="8"/>
      <c r="M2" s="9"/>
    </row>
    <row r="3" spans="1:13" ht="19.5">
      <c r="A3" s="183" t="s">
        <v>3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5"/>
    </row>
    <row r="4" spans="1:13" ht="15.75" thickBot="1">
      <c r="A4" s="10"/>
      <c r="B4" s="11"/>
      <c r="C4" s="11"/>
      <c r="D4" s="11"/>
      <c r="E4" s="12"/>
      <c r="F4" s="12"/>
      <c r="G4" s="11"/>
      <c r="H4" s="12"/>
      <c r="I4" s="12"/>
      <c r="J4" s="11"/>
      <c r="K4" s="12"/>
      <c r="L4" s="12"/>
      <c r="M4" s="13"/>
    </row>
    <row r="5" spans="1:13" ht="20.25" customHeight="1" thickTop="1">
      <c r="A5" s="14" t="s">
        <v>10</v>
      </c>
      <c r="B5" s="15" t="s">
        <v>57</v>
      </c>
      <c r="C5" s="15" t="s">
        <v>107</v>
      </c>
      <c r="D5" s="15"/>
      <c r="E5" s="16" t="s">
        <v>13</v>
      </c>
      <c r="F5" s="17"/>
      <c r="G5" s="15" t="s">
        <v>14</v>
      </c>
      <c r="H5" s="18"/>
      <c r="I5" s="18"/>
      <c r="J5" s="19"/>
      <c r="K5" s="18"/>
      <c r="L5" s="18"/>
      <c r="M5" s="20"/>
    </row>
    <row r="6" spans="1:13">
      <c r="A6" s="21" t="s">
        <v>9</v>
      </c>
      <c r="B6" s="22" t="s">
        <v>11</v>
      </c>
      <c r="C6" s="22"/>
      <c r="D6" s="22"/>
      <c r="E6" s="23" t="s">
        <v>105</v>
      </c>
      <c r="F6" s="24"/>
      <c r="G6" s="186">
        <f ca="1">NOW()</f>
        <v>40339.711934606479</v>
      </c>
      <c r="H6" s="186"/>
      <c r="I6" s="25"/>
      <c r="J6" s="26"/>
      <c r="K6" s="25"/>
      <c r="L6" s="25"/>
      <c r="M6" s="9"/>
    </row>
    <row r="7" spans="1:13" ht="15.75" thickBot="1">
      <c r="A7" s="10"/>
      <c r="B7" s="11"/>
      <c r="C7" s="11"/>
      <c r="D7" s="11"/>
      <c r="E7" s="12"/>
      <c r="F7" s="12"/>
      <c r="G7" s="11"/>
      <c r="H7" s="12"/>
      <c r="I7" s="12"/>
      <c r="J7" s="11"/>
      <c r="K7" s="12"/>
      <c r="L7" s="12"/>
      <c r="M7" s="13"/>
    </row>
    <row r="8" spans="1:13" ht="21" customHeight="1" thickTop="1" thickBot="1">
      <c r="A8" s="187" t="s">
        <v>0</v>
      </c>
      <c r="B8" s="189" t="s">
        <v>106</v>
      </c>
      <c r="C8" s="187" t="s">
        <v>1</v>
      </c>
      <c r="D8" s="187"/>
      <c r="E8" s="187"/>
      <c r="F8" s="187"/>
      <c r="G8" s="187"/>
      <c r="H8" s="187"/>
      <c r="I8" s="187"/>
      <c r="J8" s="187" t="s">
        <v>4</v>
      </c>
      <c r="K8" s="187"/>
      <c r="L8" s="187"/>
      <c r="M8" s="187" t="s">
        <v>2</v>
      </c>
    </row>
    <row r="9" spans="1:13" ht="17.25" thickTop="1" thickBot="1">
      <c r="A9" s="188"/>
      <c r="B9" s="190"/>
      <c r="C9" s="188"/>
      <c r="D9" s="27" t="s">
        <v>5</v>
      </c>
      <c r="E9" s="28" t="s">
        <v>6</v>
      </c>
      <c r="F9" s="28" t="s">
        <v>7</v>
      </c>
      <c r="G9" s="27" t="s">
        <v>5</v>
      </c>
      <c r="H9" s="28" t="s">
        <v>6</v>
      </c>
      <c r="I9" s="28" t="s">
        <v>7</v>
      </c>
      <c r="J9" s="27" t="s">
        <v>5</v>
      </c>
      <c r="K9" s="28" t="s">
        <v>6</v>
      </c>
      <c r="L9" s="28" t="s">
        <v>7</v>
      </c>
      <c r="M9" s="188"/>
    </row>
    <row r="10" spans="1:13" s="30" customFormat="1" ht="17.25" thickTop="1" thickBot="1">
      <c r="A10" s="34"/>
      <c r="B10" s="1"/>
      <c r="C10" s="1"/>
      <c r="D10" s="3"/>
      <c r="E10" s="4"/>
      <c r="F10" s="29"/>
      <c r="G10" s="3"/>
      <c r="H10" s="29"/>
      <c r="I10" s="29"/>
      <c r="J10" s="32"/>
      <c r="K10" s="33"/>
      <c r="L10" s="33"/>
      <c r="M10" s="2"/>
    </row>
    <row r="11" spans="1:13" s="30" customFormat="1" ht="17.25" thickTop="1" thickBot="1">
      <c r="A11" s="34"/>
      <c r="B11" s="1"/>
      <c r="C11" s="1"/>
      <c r="D11" s="3"/>
      <c r="E11" s="4"/>
      <c r="F11" s="29"/>
      <c r="G11" s="3"/>
      <c r="H11" s="29"/>
      <c r="I11" s="29"/>
      <c r="J11" s="32"/>
      <c r="K11" s="33"/>
      <c r="L11" s="33"/>
      <c r="M11" s="2"/>
    </row>
    <row r="12" spans="1:13" ht="15.75" thickTop="1"/>
  </sheetData>
  <customSheetViews>
    <customSheetView guid="{510A0421-FD44-4C54-BB3B-149EBF82B477}" fitToPage="1">
      <selection activeCell="J17" sqref="J17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77.xml><?xml version="1.0" encoding="utf-8"?>
<worksheet xmlns="http://schemas.openxmlformats.org/spreadsheetml/2006/main" xmlns:r="http://schemas.openxmlformats.org/officeDocument/2006/relationships">
  <sheetPr codeName="Hoja31">
    <tabColor rgb="FFFF0000"/>
    <pageSetUpPr fitToPage="1"/>
  </sheetPr>
  <dimension ref="A1:M12"/>
  <sheetViews>
    <sheetView workbookViewId="0">
      <selection activeCell="J17" sqref="J17"/>
    </sheetView>
  </sheetViews>
  <sheetFormatPr baseColWidth="10" defaultRowHeight="15"/>
  <cols>
    <col min="1" max="1" width="15.28515625" style="5" customWidth="1"/>
    <col min="2" max="2" width="10.140625" style="5" customWidth="1"/>
    <col min="3" max="3" width="23.28515625" style="5" customWidth="1"/>
    <col min="4" max="4" width="11" style="5" customWidth="1"/>
    <col min="5" max="5" width="11" style="31" customWidth="1"/>
    <col min="6" max="6" width="13.140625" style="31" customWidth="1"/>
    <col min="7" max="7" width="11" style="5" customWidth="1"/>
    <col min="8" max="8" width="11" style="31" customWidth="1"/>
    <col min="9" max="9" width="13.140625" style="31" customWidth="1"/>
    <col min="10" max="10" width="11.42578125" style="5"/>
    <col min="11" max="11" width="12.28515625" style="31" customWidth="1"/>
    <col min="12" max="12" width="13.140625" style="31" customWidth="1"/>
    <col min="13" max="13" width="14.140625" style="5" customWidth="1"/>
    <col min="14" max="16384" width="11.42578125" style="5"/>
  </cols>
  <sheetData>
    <row r="1" spans="1:13" ht="21.75" thickTop="1">
      <c r="A1" s="180" t="s">
        <v>8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2"/>
    </row>
    <row r="2" spans="1:13" ht="15.75">
      <c r="A2" s="6"/>
      <c r="B2" s="7"/>
      <c r="C2" s="7"/>
      <c r="D2" s="7"/>
      <c r="E2" s="8"/>
      <c r="F2" s="8"/>
      <c r="G2" s="7"/>
      <c r="H2" s="8"/>
      <c r="I2" s="8"/>
      <c r="J2" s="7"/>
      <c r="K2" s="8"/>
      <c r="L2" s="8"/>
      <c r="M2" s="9"/>
    </row>
    <row r="3" spans="1:13" ht="19.5">
      <c r="A3" s="183" t="s">
        <v>3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5"/>
    </row>
    <row r="4" spans="1:13" ht="15.75" thickBot="1">
      <c r="A4" s="10"/>
      <c r="B4" s="11"/>
      <c r="C4" s="11"/>
      <c r="D4" s="11"/>
      <c r="E4" s="12"/>
      <c r="F4" s="12"/>
      <c r="G4" s="11"/>
      <c r="H4" s="12"/>
      <c r="I4" s="12"/>
      <c r="J4" s="11"/>
      <c r="K4" s="12"/>
      <c r="L4" s="12"/>
      <c r="M4" s="13"/>
    </row>
    <row r="5" spans="1:13" ht="20.25" customHeight="1" thickTop="1">
      <c r="A5" s="14" t="s">
        <v>10</v>
      </c>
      <c r="B5" s="15" t="s">
        <v>57</v>
      </c>
      <c r="C5" s="15" t="s">
        <v>107</v>
      </c>
      <c r="D5" s="15"/>
      <c r="E5" s="16" t="s">
        <v>13</v>
      </c>
      <c r="F5" s="17"/>
      <c r="G5" s="15" t="s">
        <v>14</v>
      </c>
      <c r="H5" s="18"/>
      <c r="I5" s="18"/>
      <c r="J5" s="19"/>
      <c r="K5" s="18"/>
      <c r="L5" s="18"/>
      <c r="M5" s="20"/>
    </row>
    <row r="6" spans="1:13">
      <c r="A6" s="21" t="s">
        <v>9</v>
      </c>
      <c r="B6" s="22" t="s">
        <v>11</v>
      </c>
      <c r="C6" s="22"/>
      <c r="D6" s="22"/>
      <c r="E6" s="23" t="s">
        <v>105</v>
      </c>
      <c r="F6" s="24"/>
      <c r="G6" s="186">
        <f ca="1">NOW()</f>
        <v>40339.711934606479</v>
      </c>
      <c r="H6" s="186"/>
      <c r="I6" s="25"/>
      <c r="J6" s="26"/>
      <c r="K6" s="25"/>
      <c r="L6" s="25"/>
      <c r="M6" s="9"/>
    </row>
    <row r="7" spans="1:13" ht="15.75" thickBot="1">
      <c r="A7" s="10"/>
      <c r="B7" s="11"/>
      <c r="C7" s="11"/>
      <c r="D7" s="11"/>
      <c r="E7" s="12"/>
      <c r="F7" s="12"/>
      <c r="G7" s="11"/>
      <c r="H7" s="12"/>
      <c r="I7" s="12"/>
      <c r="J7" s="11"/>
      <c r="K7" s="12"/>
      <c r="L7" s="12"/>
      <c r="M7" s="13"/>
    </row>
    <row r="8" spans="1:13" ht="21" customHeight="1" thickTop="1" thickBot="1">
      <c r="A8" s="187" t="s">
        <v>0</v>
      </c>
      <c r="B8" s="189" t="s">
        <v>106</v>
      </c>
      <c r="C8" s="187" t="s">
        <v>1</v>
      </c>
      <c r="D8" s="187"/>
      <c r="E8" s="187"/>
      <c r="F8" s="187"/>
      <c r="G8" s="187"/>
      <c r="H8" s="187"/>
      <c r="I8" s="187"/>
      <c r="J8" s="187" t="s">
        <v>4</v>
      </c>
      <c r="K8" s="187"/>
      <c r="L8" s="187"/>
      <c r="M8" s="187" t="s">
        <v>2</v>
      </c>
    </row>
    <row r="9" spans="1:13" ht="17.25" thickTop="1" thickBot="1">
      <c r="A9" s="188"/>
      <c r="B9" s="190"/>
      <c r="C9" s="188"/>
      <c r="D9" s="27" t="s">
        <v>5</v>
      </c>
      <c r="E9" s="28" t="s">
        <v>6</v>
      </c>
      <c r="F9" s="28" t="s">
        <v>7</v>
      </c>
      <c r="G9" s="27" t="s">
        <v>5</v>
      </c>
      <c r="H9" s="28" t="s">
        <v>6</v>
      </c>
      <c r="I9" s="28" t="s">
        <v>7</v>
      </c>
      <c r="J9" s="27" t="s">
        <v>5</v>
      </c>
      <c r="K9" s="28" t="s">
        <v>6</v>
      </c>
      <c r="L9" s="28" t="s">
        <v>7</v>
      </c>
      <c r="M9" s="188"/>
    </row>
    <row r="10" spans="1:13" s="30" customFormat="1" ht="17.25" thickTop="1" thickBot="1">
      <c r="A10" s="34"/>
      <c r="B10" s="1"/>
      <c r="C10" s="1"/>
      <c r="D10" s="3"/>
      <c r="E10" s="4"/>
      <c r="F10" s="29"/>
      <c r="G10" s="3"/>
      <c r="H10" s="29"/>
      <c r="I10" s="29"/>
      <c r="J10" s="32"/>
      <c r="K10" s="33"/>
      <c r="L10" s="33"/>
      <c r="M10" s="2"/>
    </row>
    <row r="11" spans="1:13" s="30" customFormat="1" ht="17.25" thickTop="1" thickBot="1">
      <c r="A11" s="34"/>
      <c r="B11" s="1"/>
      <c r="C11" s="1"/>
      <c r="D11" s="3"/>
      <c r="E11" s="4"/>
      <c r="F11" s="29"/>
      <c r="G11" s="3"/>
      <c r="H11" s="29"/>
      <c r="I11" s="29"/>
      <c r="J11" s="32"/>
      <c r="K11" s="33"/>
      <c r="L11" s="33"/>
      <c r="M11" s="2"/>
    </row>
    <row r="12" spans="1:13" ht="15.75" thickTop="1"/>
  </sheetData>
  <customSheetViews>
    <customSheetView guid="{510A0421-FD44-4C54-BB3B-149EBF82B477}" fitToPage="1">
      <selection activeCell="J17" sqref="J17"/>
      <pageMargins left="0.70866141732283472" right="0.70866141732283472" top="0.74803149606299213" bottom="0.74803149606299213" header="0.31496062992125984" footer="0.31496062992125984"/>
      <pageSetup scale="71" orientation="landscape" horizontalDpi="4294967293" verticalDpi="0" r:id="rId1"/>
    </customSheetView>
  </customSheetViews>
  <mergeCells count="10">
    <mergeCell ref="A1:M1"/>
    <mergeCell ref="A3:M3"/>
    <mergeCell ref="G6:H6"/>
    <mergeCell ref="A8:A9"/>
    <mergeCell ref="B8:B9"/>
    <mergeCell ref="C8:C9"/>
    <mergeCell ref="D8:F8"/>
    <mergeCell ref="G8:I8"/>
    <mergeCell ref="J8:L8"/>
    <mergeCell ref="M8:M9"/>
  </mergeCells>
  <pageMargins left="0.70866141732283472" right="0.70866141732283472" top="0.74803149606299213" bottom="0.74803149606299213" header="0.31496062992125984" footer="0.31496062992125984"/>
  <pageSetup scale="71" orientation="landscape" horizontalDpi="4294967293" verticalDpi="0" r:id="rId2"/>
  <legacyDrawing r:id="rId3"/>
</worksheet>
</file>

<file path=xl/worksheets/sheet78.xml><?xml version="1.0" encoding="utf-8"?>
<worksheet xmlns="http://schemas.openxmlformats.org/spreadsheetml/2006/main" xmlns:r="http://schemas.openxmlformats.org/officeDocument/2006/relationships">
  <sheetPr codeName="Hoja3">
    <tabColor rgb="FFFFC000"/>
    <pageSetUpPr fitToPage="1"/>
  </sheetPr>
  <dimension ref="B1:L96"/>
  <sheetViews>
    <sheetView workbookViewId="0">
      <pane ySplit="4" topLeftCell="A5" activePane="bottomLeft" state="frozen"/>
      <selection pane="bottomLeft" sqref="A1:E1"/>
    </sheetView>
  </sheetViews>
  <sheetFormatPr baseColWidth="10" defaultRowHeight="15"/>
  <cols>
    <col min="1" max="2" width="11.42578125" style="118"/>
    <col min="3" max="3" width="34.5703125" style="118" customWidth="1"/>
    <col min="4" max="4" width="17.7109375" style="119" customWidth="1"/>
    <col min="5" max="5" width="17.7109375" style="156" customWidth="1"/>
    <col min="6" max="6" width="81.140625" style="118" customWidth="1"/>
    <col min="7" max="7" width="20" style="118" customWidth="1"/>
    <col min="8" max="8" width="6.5703125" style="118" customWidth="1"/>
    <col min="9" max="9" width="21.5703125" style="118" customWidth="1"/>
    <col min="10" max="16384" width="11.42578125" style="118"/>
  </cols>
  <sheetData>
    <row r="1" spans="2:12" ht="15.75" thickBot="1"/>
    <row r="2" spans="2:12" ht="32.25" customHeight="1" thickTop="1">
      <c r="B2" s="198" t="s">
        <v>8</v>
      </c>
      <c r="C2" s="199"/>
      <c r="D2" s="199"/>
      <c r="E2" s="200"/>
      <c r="G2" s="118" t="s">
        <v>57</v>
      </c>
      <c r="I2" s="118" t="s">
        <v>68</v>
      </c>
    </row>
    <row r="3" spans="2:12" ht="15.75">
      <c r="B3" s="120"/>
      <c r="C3" s="121"/>
      <c r="D3" s="122"/>
      <c r="E3" s="157"/>
      <c r="G3" s="118" t="s">
        <v>39</v>
      </c>
      <c r="I3" s="118" t="s">
        <v>56</v>
      </c>
    </row>
    <row r="4" spans="2:12" ht="16.5" thickBot="1">
      <c r="B4" s="201" t="s">
        <v>172</v>
      </c>
      <c r="C4" s="202"/>
      <c r="D4" s="202"/>
      <c r="E4" s="203"/>
      <c r="G4" s="118" t="s">
        <v>75</v>
      </c>
      <c r="I4" s="123" t="s">
        <v>20</v>
      </c>
    </row>
    <row r="5" spans="2:12" ht="15.75" thickTop="1">
      <c r="B5" s="124"/>
      <c r="C5" s="125"/>
      <c r="D5" s="126"/>
      <c r="E5" s="158"/>
      <c r="G5" s="118" t="s">
        <v>60</v>
      </c>
      <c r="I5" s="118" t="s">
        <v>47</v>
      </c>
    </row>
    <row r="6" spans="2:12">
      <c r="B6" s="120" t="s">
        <v>10</v>
      </c>
      <c r="C6" s="127" t="s">
        <v>15</v>
      </c>
      <c r="D6" s="128" t="s">
        <v>13</v>
      </c>
      <c r="E6" s="159" t="s">
        <v>173</v>
      </c>
      <c r="G6" s="118" t="s">
        <v>23</v>
      </c>
      <c r="I6" s="118" t="s">
        <v>44</v>
      </c>
    </row>
    <row r="7" spans="2:12">
      <c r="B7" s="120"/>
      <c r="C7" s="127"/>
      <c r="D7" s="129" t="s">
        <v>115</v>
      </c>
      <c r="E7" s="130">
        <f ca="1">NOW()</f>
        <v>40339.711934606479</v>
      </c>
      <c r="G7" s="118" t="s">
        <v>62</v>
      </c>
      <c r="I7" s="118" t="s">
        <v>73</v>
      </c>
    </row>
    <row r="8" spans="2:12" ht="15.75" thickBot="1">
      <c r="B8" s="131"/>
      <c r="C8" s="132"/>
      <c r="D8" s="133"/>
      <c r="E8" s="160"/>
      <c r="G8" s="118" t="s">
        <v>53</v>
      </c>
      <c r="I8" s="118" t="s">
        <v>74</v>
      </c>
    </row>
    <row r="9" spans="2:12" ht="16.5" thickTop="1" thickBot="1">
      <c r="B9" s="195" t="s">
        <v>110</v>
      </c>
      <c r="C9" s="195" t="s">
        <v>16</v>
      </c>
      <c r="D9" s="196" t="s">
        <v>4</v>
      </c>
      <c r="E9" s="197"/>
      <c r="G9" s="118" t="s">
        <v>12</v>
      </c>
      <c r="I9" s="118" t="s">
        <v>92</v>
      </c>
    </row>
    <row r="10" spans="2:12" ht="16.5" thickTop="1" thickBot="1">
      <c r="B10" s="195"/>
      <c r="C10" s="195"/>
      <c r="D10" s="148" t="s">
        <v>5</v>
      </c>
      <c r="E10" s="161" t="s">
        <v>7</v>
      </c>
      <c r="G10" s="118" t="s">
        <v>58</v>
      </c>
      <c r="I10" s="118" t="s">
        <v>84</v>
      </c>
    </row>
    <row r="11" spans="2:12" ht="16.5" thickTop="1" thickBot="1">
      <c r="B11" s="134" t="str">
        <f>'MATERIA PRIMA Y MATERIALES'!D10</f>
        <v>1.1.04.01</v>
      </c>
      <c r="C11" s="135" t="str">
        <f>IF(MID('M1'!B5,1,1)="#","",'M1'!B5)</f>
        <v>COCINAS INDUSTRIALES GRANDES</v>
      </c>
      <c r="D11" s="136">
        <f>'M1'!J10</f>
        <v>3</v>
      </c>
      <c r="E11" s="162">
        <f>'M1'!L10</f>
        <v>540</v>
      </c>
      <c r="G11" s="118" t="s">
        <v>17</v>
      </c>
      <c r="I11" s="118" t="s">
        <v>29</v>
      </c>
    </row>
    <row r="12" spans="2:12" ht="16.5" thickTop="1" thickBot="1">
      <c r="B12" s="134" t="str">
        <f>'MATERIA PRIMA Y MATERIALES'!D11</f>
        <v>1.1.04.02</v>
      </c>
      <c r="C12" s="138" t="str">
        <f>IF(MID('M2'!B5,1,1)="#","",'M2'!B5)</f>
        <v>COCINAS INDUSTRIALES  PEQUEÑAS</v>
      </c>
      <c r="D12" s="136">
        <f>'M2'!J10</f>
        <v>2</v>
      </c>
      <c r="E12" s="162">
        <f>'M2'!L10</f>
        <v>180</v>
      </c>
      <c r="G12" s="118" t="s">
        <v>37</v>
      </c>
      <c r="I12" s="118" t="s">
        <v>88</v>
      </c>
      <c r="J12" s="118" t="s">
        <v>79</v>
      </c>
      <c r="L12" s="118" t="s">
        <v>99</v>
      </c>
    </row>
    <row r="13" spans="2:12" ht="16.5" thickTop="1" thickBot="1">
      <c r="B13" s="134" t="str">
        <f>'MATERIA PRIMA Y MATERIALES'!D12</f>
        <v>1.1.04.03</v>
      </c>
      <c r="C13" s="135" t="str">
        <f>IF(MID('M3'!B5,1,1)="#","",'M3'!B5)</f>
        <v>REFRIGERADORA 13 PIES</v>
      </c>
      <c r="D13" s="136">
        <f>'M3'!J10</f>
        <v>1</v>
      </c>
      <c r="E13" s="162">
        <f>'M3'!L10</f>
        <v>180</v>
      </c>
      <c r="G13" s="118" t="s">
        <v>86</v>
      </c>
      <c r="I13" s="118" t="s">
        <v>77</v>
      </c>
    </row>
    <row r="14" spans="2:12" ht="16.5" thickTop="1" thickBot="1">
      <c r="B14" s="134" t="str">
        <f>'MATERIA PRIMA Y MATERIALES'!D13</f>
        <v>1.1.04.04</v>
      </c>
      <c r="C14" s="138" t="str">
        <f>IF(MID('M4'!B5,1,1)="#","",'M4'!B5)</f>
        <v>CONGELADOR</v>
      </c>
      <c r="D14" s="136">
        <f>'M4'!J10</f>
        <v>1</v>
      </c>
      <c r="E14" s="162">
        <f>'M4'!L10</f>
        <v>700</v>
      </c>
      <c r="G14" s="118" t="s">
        <v>32</v>
      </c>
      <c r="I14" s="118" t="s">
        <v>66</v>
      </c>
    </row>
    <row r="15" spans="2:12" ht="16.5" thickTop="1" thickBot="1">
      <c r="B15" s="134" t="str">
        <f>'MATERIA PRIMA Y MATERIALES'!D14</f>
        <v>1.1.04.05</v>
      </c>
      <c r="C15" s="135" t="str">
        <f>IF(MID('M5'!B5,1,1)="#","",'M5'!B5)</f>
        <v>HORNO INDUSTRIAL</v>
      </c>
      <c r="D15" s="136">
        <f>'M5'!J10</f>
        <v>1</v>
      </c>
      <c r="E15" s="162">
        <f>'M5'!L10</f>
        <v>500</v>
      </c>
      <c r="G15" s="118" t="s">
        <v>101</v>
      </c>
      <c r="I15" s="118" t="s">
        <v>93</v>
      </c>
    </row>
    <row r="16" spans="2:12" ht="16.5" thickTop="1" thickBot="1">
      <c r="B16" s="134" t="str">
        <f>'MATERIA PRIMA Y MATERIALES'!D15</f>
        <v>1.1.04.06</v>
      </c>
      <c r="C16" s="135" t="str">
        <f>IF(MID('M6'!B5,1,1)="#","",'M6'!B5)</f>
        <v>REPISA PARA VAJILLA</v>
      </c>
      <c r="D16" s="136">
        <f>'M6'!J10</f>
        <v>1</v>
      </c>
      <c r="E16" s="162">
        <f>'M6'!L10</f>
        <v>150</v>
      </c>
      <c r="G16" s="118" t="s">
        <v>45</v>
      </c>
      <c r="I16" s="118" t="s">
        <v>82</v>
      </c>
    </row>
    <row r="17" spans="2:9" ht="16.5" thickTop="1" thickBot="1">
      <c r="B17" s="134" t="str">
        <f>'MATERIA PRIMA Y MATERIALES'!D16</f>
        <v>1.1.04.07</v>
      </c>
      <c r="C17" s="138" t="str">
        <f>IF(MID('M7'!B5,1,1)="#","",'M7'!B5)</f>
        <v>MESA</v>
      </c>
      <c r="D17" s="136">
        <f>'M7'!J10</f>
        <v>1</v>
      </c>
      <c r="E17" s="162">
        <f>'M7'!L10</f>
        <v>90</v>
      </c>
      <c r="G17" s="139" t="s">
        <v>63</v>
      </c>
      <c r="I17" s="118" t="s">
        <v>80</v>
      </c>
    </row>
    <row r="18" spans="2:9" ht="16.5" thickTop="1" thickBot="1">
      <c r="B18" s="134" t="str">
        <f>'MATERIA PRIMA Y MATERIALES'!D17</f>
        <v>1.1.04.08</v>
      </c>
      <c r="C18" s="135" t="str">
        <f>IF(MID('M8'!B5,1,1)="#","",'M8'!B5)</f>
        <v>TANQUES DE GAS</v>
      </c>
      <c r="D18" s="136">
        <f>'M8'!J10</f>
        <v>6</v>
      </c>
      <c r="E18" s="162">
        <f>'M8'!L10</f>
        <v>180</v>
      </c>
      <c r="G18" s="118" t="s">
        <v>21</v>
      </c>
      <c r="I18" s="118" t="s">
        <v>22</v>
      </c>
    </row>
    <row r="19" spans="2:9" ht="16.5" thickTop="1" thickBot="1">
      <c r="B19" s="134" t="str">
        <f>'MATERIA PRIMA Y MATERIALES'!D18</f>
        <v>1.1.04.09</v>
      </c>
      <c r="C19" s="138" t="str">
        <f>IF(MID('M9'!B5,1,1)="#","",'M9'!B5)</f>
        <v>OLLAS DE PRESIÓN</v>
      </c>
      <c r="D19" s="136">
        <f>'M9'!J10</f>
        <v>5</v>
      </c>
      <c r="E19" s="162">
        <f>'M9'!L10</f>
        <v>300</v>
      </c>
      <c r="G19" s="118" t="s">
        <v>81</v>
      </c>
      <c r="I19" s="118" t="s">
        <v>97</v>
      </c>
    </row>
    <row r="20" spans="2:9" ht="16.5" thickTop="1" thickBot="1">
      <c r="B20" s="134" t="str">
        <f>'MATERIA PRIMA Y MATERIALES'!D19</f>
        <v>1.1.04.10</v>
      </c>
      <c r="C20" s="138" t="str">
        <f>IF(MID('M10'!B5,1,1)="#","",'M10'!B5)</f>
        <v>OLLAS CON TAPAS GRANDES</v>
      </c>
      <c r="D20" s="136">
        <f>'M10'!J10</f>
        <v>4</v>
      </c>
      <c r="E20" s="162">
        <f>'M10'!L10</f>
        <v>520</v>
      </c>
      <c r="G20" s="118" t="s">
        <v>103</v>
      </c>
      <c r="I20" s="118" t="s">
        <v>34</v>
      </c>
    </row>
    <row r="21" spans="2:9" ht="16.5" thickTop="1" thickBot="1">
      <c r="B21" s="134" t="str">
        <f>'MATERIA PRIMA Y MATERIALES'!D20</f>
        <v>1.1.04.11</v>
      </c>
      <c r="C21" s="138" t="str">
        <f>IF(MID('M11'!B5,1,1)="#","",'M11'!B5)</f>
        <v>OLLAS CON TAPAS MEDIANAS</v>
      </c>
      <c r="D21" s="136">
        <f>'M11'!J10</f>
        <v>8</v>
      </c>
      <c r="E21" s="162">
        <f>'M11'!L10</f>
        <v>480</v>
      </c>
      <c r="G21" s="118" t="s">
        <v>51</v>
      </c>
      <c r="I21" s="118" t="s">
        <v>54</v>
      </c>
    </row>
    <row r="22" spans="2:9" ht="16.5" thickTop="1" thickBot="1">
      <c r="B22" s="134" t="str">
        <f>'MATERIA PRIMA Y MATERIALES'!D21</f>
        <v>1.1.04.12</v>
      </c>
      <c r="C22" s="138" t="str">
        <f>IF(MID('M12'!B5,1,1)="#","",'M12'!B5)</f>
        <v>OLLAS CON TAPAS PEQUEÑAS</v>
      </c>
      <c r="D22" s="136">
        <f>'M12'!J10</f>
        <v>10</v>
      </c>
      <c r="E22" s="162">
        <f>'M12'!L10</f>
        <v>300</v>
      </c>
      <c r="G22" s="123" t="s">
        <v>71</v>
      </c>
      <c r="I22" s="118" t="s">
        <v>46</v>
      </c>
    </row>
    <row r="23" spans="2:9" ht="16.5" thickTop="1" thickBot="1">
      <c r="B23" s="134" t="str">
        <f>'MATERIA PRIMA Y MATERIALES'!D22</f>
        <v>1.1.04.13</v>
      </c>
      <c r="C23" s="138" t="str">
        <f>IF(MID('M13'!B5,1,1)="#","",'M13'!B5)</f>
        <v>VALDES</v>
      </c>
      <c r="D23" s="136">
        <f>'M13'!J10</f>
        <v>4</v>
      </c>
      <c r="E23" s="162">
        <f>'M13'!L10</f>
        <v>16</v>
      </c>
      <c r="G23" s="118" t="s">
        <v>64</v>
      </c>
      <c r="I23" s="118" t="s">
        <v>100</v>
      </c>
    </row>
    <row r="24" spans="2:9" ht="16.5" thickTop="1" thickBot="1">
      <c r="B24" s="134" t="str">
        <f>'MATERIA PRIMA Y MATERIALES'!D23</f>
        <v>1.1.04.14</v>
      </c>
      <c r="C24" s="138" t="str">
        <f>IF(MID('M14'!B5,1,1)="#","",'M14'!B5)</f>
        <v>PAILA</v>
      </c>
      <c r="D24" s="136">
        <f>'M14'!J10</f>
        <v>5</v>
      </c>
      <c r="E24" s="162">
        <f>'M14'!L10</f>
        <v>400</v>
      </c>
      <c r="G24" s="118" t="s">
        <v>87</v>
      </c>
      <c r="I24" s="118" t="s">
        <v>100</v>
      </c>
    </row>
    <row r="25" spans="2:9" ht="16.5" thickTop="1" thickBot="1">
      <c r="B25" s="134" t="str">
        <f>'MATERIA PRIMA Y MATERIALES'!D24</f>
        <v>1.1.04.15</v>
      </c>
      <c r="C25" s="135" t="str">
        <f>IF(MID('M15'!B5,1,1)="#","",'M15'!B5)</f>
        <v>LICUADORA INDUSTRIAL</v>
      </c>
      <c r="D25" s="136">
        <f>'M15'!J10</f>
        <v>1</v>
      </c>
      <c r="E25" s="162">
        <f>'M15'!L10</f>
        <v>500</v>
      </c>
      <c r="G25" s="139" t="s">
        <v>31</v>
      </c>
      <c r="I25" s="118" t="s">
        <v>27</v>
      </c>
    </row>
    <row r="26" spans="2:9" ht="16.5" thickTop="1" thickBot="1">
      <c r="B26" s="134" t="str">
        <f>'MATERIA PRIMA Y MATERIALES'!D25</f>
        <v>1.1.04.16</v>
      </c>
      <c r="C26" s="135" t="str">
        <f>IF(MID('M16'!B5,1,1)="#","",'M16'!B5)</f>
        <v>LICUADORA OSTER</v>
      </c>
      <c r="D26" s="136">
        <f>'M16'!J10</f>
        <v>1</v>
      </c>
      <c r="E26" s="162">
        <f>'M16'!L10</f>
        <v>60</v>
      </c>
      <c r="G26" s="118" t="s">
        <v>102</v>
      </c>
      <c r="I26" s="118" t="s">
        <v>94</v>
      </c>
    </row>
    <row r="27" spans="2:9" ht="16.5" thickTop="1" thickBot="1">
      <c r="B27" s="134" t="str">
        <f>'MATERIA PRIMA Y MATERIALES'!D26</f>
        <v>1.1.04.17</v>
      </c>
      <c r="C27" s="135" t="str">
        <f>IF(MID('M17'!B5,1,1)="#","",'M17'!B5)</f>
        <v>FREIDORES</v>
      </c>
      <c r="D27" s="136">
        <f>'M17'!J10</f>
        <v>6</v>
      </c>
      <c r="E27" s="162">
        <f>'M17'!L10</f>
        <v>27</v>
      </c>
      <c r="G27" s="118" t="s">
        <v>35</v>
      </c>
      <c r="I27" s="118" t="s">
        <v>48</v>
      </c>
    </row>
    <row r="28" spans="2:9" ht="16.5" thickTop="1" thickBot="1">
      <c r="B28" s="134" t="str">
        <f>'MATERIA PRIMA Y MATERIALES'!D27</f>
        <v>1.1.04.18</v>
      </c>
      <c r="C28" s="135" t="str">
        <f>IF(MID('M18'!B5,1,1)="#","",'M18'!B5)</f>
        <v>REFRIGERADORA MABE</v>
      </c>
      <c r="D28" s="136">
        <f>'M18'!J10</f>
        <v>1</v>
      </c>
      <c r="E28" s="162">
        <f>'M18'!L10</f>
        <v>600</v>
      </c>
      <c r="G28" s="118" t="s">
        <v>38</v>
      </c>
      <c r="I28" s="139" t="s">
        <v>26</v>
      </c>
    </row>
    <row r="29" spans="2:9" ht="16.5" thickTop="1" thickBot="1">
      <c r="B29" s="134" t="str">
        <f>'MATERIA PRIMA Y MATERIALES'!D28</f>
        <v>1.1.04.19</v>
      </c>
      <c r="C29" s="135" t="str">
        <f>IF(MID('M19'!B5,1,1)="#","",'M19'!B5)</f>
        <v>DAEWOO</v>
      </c>
      <c r="D29" s="136">
        <f>'M19'!J10</f>
        <v>2</v>
      </c>
      <c r="E29" s="162">
        <f>'M19'!L10</f>
        <v>300</v>
      </c>
      <c r="G29" s="118" t="s">
        <v>40</v>
      </c>
      <c r="I29" s="118" t="s">
        <v>52</v>
      </c>
    </row>
    <row r="30" spans="2:9" ht="16.5" thickTop="1" thickBot="1">
      <c r="B30" s="134" t="str">
        <f>'MATERIA PRIMA Y MATERIALES'!D29</f>
        <v>1.1.04.20</v>
      </c>
      <c r="C30" s="135" t="str">
        <f>IF(MID('M20'!B5,1,1)="#","",'M20'!B5)</f>
        <v>EQUIPO DE SONIDO SONY</v>
      </c>
      <c r="D30" s="136">
        <f>'M20'!J10</f>
        <v>1</v>
      </c>
      <c r="E30" s="162">
        <f>'M20'!L10</f>
        <v>130</v>
      </c>
      <c r="G30" s="118" t="s">
        <v>41</v>
      </c>
      <c r="I30" s="118" t="s">
        <v>89</v>
      </c>
    </row>
    <row r="31" spans="2:9" ht="16.5" thickTop="1" thickBot="1">
      <c r="B31" s="134" t="str">
        <f>'MATERIA PRIMA Y MATERIALES'!D30</f>
        <v>1.1.04.21</v>
      </c>
      <c r="C31" s="135" t="str">
        <f>IF(MID('M21'!B5,1,1)="#","",'M21'!B5)</f>
        <v>MESAS  2 METROS</v>
      </c>
      <c r="D31" s="136">
        <f>'M21'!J10</f>
        <v>28</v>
      </c>
      <c r="E31" s="162">
        <f>'M21'!L10</f>
        <v>1680</v>
      </c>
      <c r="G31" s="118" t="s">
        <v>65</v>
      </c>
      <c r="I31" s="118" t="s">
        <v>49</v>
      </c>
    </row>
    <row r="32" spans="2:9" ht="16.5" thickTop="1" thickBot="1">
      <c r="B32" s="134" t="str">
        <f>'MATERIA PRIMA Y MATERIALES'!D31</f>
        <v>1.1.04.22</v>
      </c>
      <c r="C32" s="135" t="str">
        <f>IF(MID('M22'!B5,1,1)="#","",'M22'!B5)</f>
        <v>MESAS 1 METRO</v>
      </c>
      <c r="D32" s="136">
        <f>'M22'!J10</f>
        <v>10</v>
      </c>
      <c r="E32" s="162">
        <f>'M22'!L10</f>
        <v>400</v>
      </c>
      <c r="G32" s="118" t="s">
        <v>59</v>
      </c>
      <c r="I32" s="118" t="s">
        <v>36</v>
      </c>
    </row>
    <row r="33" spans="2:9" ht="16.5" thickTop="1" thickBot="1">
      <c r="B33" s="134" t="str">
        <f>'MATERIA PRIMA Y MATERIALES'!D32</f>
        <v>1.1.04.23</v>
      </c>
      <c r="C33" s="135" t="str">
        <f>IF(MID('M23'!B5,1,1)="#","",'M23'!B5)</f>
        <v>SILLAS NEGRAS</v>
      </c>
      <c r="D33" s="136">
        <f>'M23'!J10</f>
        <v>300</v>
      </c>
      <c r="E33" s="162">
        <f>'M23'!L10</f>
        <v>3900</v>
      </c>
      <c r="G33" s="118" t="s">
        <v>24</v>
      </c>
      <c r="I33" s="118" t="s">
        <v>42</v>
      </c>
    </row>
    <row r="34" spans="2:9" ht="16.5" thickTop="1" thickBot="1">
      <c r="B34" s="134" t="str">
        <f>'MATERIA PRIMA Y MATERIALES'!D33</f>
        <v>1.1.04.24</v>
      </c>
      <c r="C34" s="135" t="str">
        <f>IF(MID('M24'!B5,1,1)="#","",'M24'!B5)</f>
        <v>MANTELES MANTECA  M/2m</v>
      </c>
      <c r="D34" s="136">
        <f>'M24'!J10</f>
        <v>48</v>
      </c>
      <c r="E34" s="162">
        <f>'M24'!L10</f>
        <v>720</v>
      </c>
      <c r="G34" s="118" t="s">
        <v>19</v>
      </c>
      <c r="I34" s="118" t="s">
        <v>69</v>
      </c>
    </row>
    <row r="35" spans="2:9" ht="16.5" thickTop="1" thickBot="1">
      <c r="B35" s="134" t="str">
        <f>'MATERIA PRIMA Y MATERIALES'!D34</f>
        <v>1.1.04.25</v>
      </c>
      <c r="C35" s="135" t="str">
        <f>IF(MID('M25'!B5,1,1)="#","",'M25'!B5)</f>
        <v>SOBREMANTELES AMARILLOS</v>
      </c>
      <c r="D35" s="136">
        <f>'M25'!J10</f>
        <v>30</v>
      </c>
      <c r="E35" s="162">
        <f>'M25'!L10</f>
        <v>90</v>
      </c>
      <c r="G35" s="118" t="s">
        <v>33</v>
      </c>
      <c r="I35" s="118" t="s">
        <v>67</v>
      </c>
    </row>
    <row r="36" spans="2:9" ht="16.5" thickTop="1" thickBot="1">
      <c r="B36" s="134" t="str">
        <f>'MATERIA PRIMA Y MATERIALES'!D35</f>
        <v>1.1.04.26</v>
      </c>
      <c r="C36" s="135" t="str">
        <f>IF(MID('M26'!B5,1,1)="#","",'M26'!B5)</f>
        <v>SOBREMANTELES ROJOS</v>
      </c>
      <c r="D36" s="136">
        <f>'M26'!J10</f>
        <v>30</v>
      </c>
      <c r="E36" s="162">
        <f>'M26'!L10</f>
        <v>90</v>
      </c>
      <c r="G36" s="118" t="s">
        <v>96</v>
      </c>
      <c r="I36" s="118" t="s">
        <v>70</v>
      </c>
    </row>
    <row r="37" spans="2:9" ht="16.5" thickTop="1" thickBot="1">
      <c r="B37" s="134" t="str">
        <f>'MATERIA PRIMA Y MATERIALES'!D36</f>
        <v>1.1.04.27</v>
      </c>
      <c r="C37" s="135" t="str">
        <f>IF(MID('M27'!B5,1,1)="#","",'M27'!B5)</f>
        <v>SOBREMANTELES DORADOS</v>
      </c>
      <c r="D37" s="136">
        <f>'M27'!J10</f>
        <v>30</v>
      </c>
      <c r="E37" s="162">
        <f>'M27'!L10</f>
        <v>90</v>
      </c>
      <c r="G37" s="118" t="s">
        <v>95</v>
      </c>
      <c r="I37" s="118" t="s">
        <v>98</v>
      </c>
    </row>
    <row r="38" spans="2:9" ht="16.5" thickTop="1" thickBot="1">
      <c r="B38" s="134" t="str">
        <f>'MATERIA PRIMA Y MATERIALES'!D37</f>
        <v>1.1.04.28</v>
      </c>
      <c r="C38" s="135" t="str">
        <f>IF(MID('M28'!B5,1,1)="#","",'M28'!B5)</f>
        <v>SOBREMANTELES ROSADOS</v>
      </c>
      <c r="D38" s="136">
        <f>'M28'!J10</f>
        <v>25</v>
      </c>
      <c r="E38" s="162">
        <f>'M28'!L10</f>
        <v>75</v>
      </c>
      <c r="G38" s="118" t="s">
        <v>43</v>
      </c>
      <c r="I38" s="118" t="s">
        <v>90</v>
      </c>
    </row>
    <row r="39" spans="2:9" ht="16.5" thickTop="1" thickBot="1">
      <c r="B39" s="134" t="str">
        <f>'MATERIA PRIMA Y MATERIALES'!D38</f>
        <v>1.1.04.29</v>
      </c>
      <c r="C39" s="135" t="str">
        <f>IF(MID('M29'!B5,1,1)="#","",'M29'!B5)</f>
        <v>MANTELES COLORES M/1m</v>
      </c>
      <c r="D39" s="136">
        <f>'M29'!J10</f>
        <v>10</v>
      </c>
      <c r="E39" s="162">
        <f>'M29'!L10</f>
        <v>60</v>
      </c>
      <c r="G39" s="118" t="s">
        <v>18</v>
      </c>
      <c r="I39" s="118" t="s">
        <v>78</v>
      </c>
    </row>
    <row r="40" spans="2:9" ht="16.5" thickTop="1" thickBot="1">
      <c r="B40" s="134" t="str">
        <f>'MATERIA PRIMA Y MATERIALES'!D39</f>
        <v>1.1.04.30</v>
      </c>
      <c r="C40" s="135" t="str">
        <f>IF(MID('M30'!B5,1,1)="#","",'M30'!B5)</f>
        <v>VIDRIOS  M/1m</v>
      </c>
      <c r="D40" s="136">
        <f>'M30'!J10</f>
        <v>10</v>
      </c>
      <c r="E40" s="162">
        <f>'M30'!L10</f>
        <v>100</v>
      </c>
      <c r="G40" s="118" t="s">
        <v>104</v>
      </c>
      <c r="I40" s="118" t="s">
        <v>91</v>
      </c>
    </row>
    <row r="41" spans="2:9" ht="16.5" thickTop="1" thickBot="1">
      <c r="B41" s="134" t="str">
        <f>'MATERIA PRIMA Y MATERIALES'!D40</f>
        <v>1.1.04.31</v>
      </c>
      <c r="C41" s="135" t="str">
        <f>IF(MID('M31'!B5,1,1)="#","",'M31'!B5)</f>
        <v>SALEROS</v>
      </c>
      <c r="D41" s="136">
        <f>'M31'!J10</f>
        <v>15</v>
      </c>
      <c r="E41" s="162">
        <f>'M31'!L10</f>
        <v>4.5</v>
      </c>
      <c r="G41" s="123" t="s">
        <v>72</v>
      </c>
      <c r="I41" s="118" t="s">
        <v>25</v>
      </c>
    </row>
    <row r="42" spans="2:9" ht="16.5" thickTop="1" thickBot="1">
      <c r="B42" s="134" t="str">
        <f>'MATERIA PRIMA Y MATERIALES'!D41</f>
        <v>1.1.04.32</v>
      </c>
      <c r="C42" s="135" t="str">
        <f>IF(MID('M32'!B5,1,1)="#","",'M32'!B5)</f>
        <v xml:space="preserve">CAJAS PARA CUBIERTOS </v>
      </c>
      <c r="D42" s="136">
        <f>'M32'!J10</f>
        <v>14</v>
      </c>
      <c r="E42" s="162">
        <f>'M32'!L10</f>
        <v>14</v>
      </c>
      <c r="G42" s="118" t="s">
        <v>61</v>
      </c>
      <c r="I42" s="140" t="s">
        <v>76</v>
      </c>
    </row>
    <row r="43" spans="2:9" ht="16.5" thickTop="1" thickBot="1">
      <c r="B43" s="134" t="str">
        <f>'MATERIA PRIMA Y MATERIALES'!D42</f>
        <v>1.1.04.33</v>
      </c>
      <c r="C43" s="135" t="str">
        <f>IF(MID('M33'!B5,1,1)="#","",'M33'!B5)</f>
        <v>BAR</v>
      </c>
      <c r="D43" s="136">
        <f>'M33'!J10</f>
        <v>1</v>
      </c>
      <c r="E43" s="162">
        <f>'M33'!L10</f>
        <v>150</v>
      </c>
      <c r="I43" s="140"/>
    </row>
    <row r="44" spans="2:9" ht="17.25" thickTop="1" thickBot="1">
      <c r="B44" s="124"/>
      <c r="C44" s="153"/>
      <c r="D44" s="137"/>
      <c r="E44" s="163">
        <f>SUM(E11:E43)</f>
        <v>13526.5</v>
      </c>
      <c r="I44" s="140"/>
    </row>
    <row r="45" spans="2:9" ht="16.5" thickTop="1" thickBot="1">
      <c r="B45" s="120"/>
      <c r="C45" s="128"/>
      <c r="D45" s="191" t="s">
        <v>228</v>
      </c>
      <c r="E45" s="192"/>
      <c r="I45" s="140"/>
    </row>
    <row r="46" spans="2:9" ht="16.5" thickTop="1" thickBot="1">
      <c r="B46" s="120"/>
      <c r="C46" s="128"/>
      <c r="D46" s="151">
        <v>5</v>
      </c>
      <c r="E46" s="164" t="s">
        <v>230</v>
      </c>
      <c r="I46" s="140"/>
    </row>
    <row r="47" spans="2:9" ht="16.5" thickTop="1" thickBot="1">
      <c r="B47" s="120"/>
      <c r="C47" s="128"/>
      <c r="D47" s="152">
        <v>0</v>
      </c>
      <c r="E47" s="164" t="s">
        <v>229</v>
      </c>
      <c r="I47" s="140"/>
    </row>
    <row r="48" spans="2:9" ht="17.25" thickTop="1" thickBot="1">
      <c r="B48" s="120"/>
      <c r="C48" s="128"/>
      <c r="D48" s="193">
        <f>((E44/10)/12)*((D46*12)+D47)</f>
        <v>6763.2500000000009</v>
      </c>
      <c r="E48" s="194"/>
      <c r="I48" s="140"/>
    </row>
    <row r="49" spans="2:9" ht="15.75" thickTop="1">
      <c r="B49" s="120"/>
      <c r="C49" s="128"/>
      <c r="D49" s="155"/>
      <c r="E49" s="158"/>
      <c r="I49" s="140"/>
    </row>
    <row r="50" spans="2:9" ht="15.75" thickBot="1">
      <c r="B50" s="131"/>
      <c r="C50" s="154"/>
      <c r="D50" s="133"/>
      <c r="E50" s="160"/>
      <c r="I50" s="140"/>
    </row>
    <row r="51" spans="2:9" ht="16.5" thickTop="1" thickBot="1">
      <c r="B51" s="134" t="s">
        <v>153</v>
      </c>
      <c r="C51" s="135" t="str">
        <f>IF(MID('M34'!B5,1,1)="#","",'M34'!B5)</f>
        <v>CUCHARAS</v>
      </c>
      <c r="D51" s="136">
        <f>'M34'!J10</f>
        <v>300</v>
      </c>
      <c r="E51" s="162">
        <f>'M34'!L10</f>
        <v>105</v>
      </c>
      <c r="G51" s="118" t="s">
        <v>55</v>
      </c>
      <c r="I51" s="141" t="s">
        <v>30</v>
      </c>
    </row>
    <row r="52" spans="2:9" ht="16.5" thickTop="1" thickBot="1">
      <c r="B52" s="134" t="s">
        <v>154</v>
      </c>
      <c r="C52" s="135" t="str">
        <f>IF(MID('M35'!B5,1,1)="#","",'M35'!B5)</f>
        <v>CUCHILLOS DE MESA</v>
      </c>
      <c r="D52" s="136">
        <f>'M35'!J10</f>
        <v>250</v>
      </c>
      <c r="E52" s="162">
        <f>'M35'!L10</f>
        <v>150</v>
      </c>
      <c r="G52" s="118" t="s">
        <v>28</v>
      </c>
      <c r="I52" s="141" t="s">
        <v>83</v>
      </c>
    </row>
    <row r="53" spans="2:9" ht="16.5" thickTop="1" thickBot="1">
      <c r="B53" s="134" t="s">
        <v>155</v>
      </c>
      <c r="C53" s="135" t="str">
        <f>IF(MID('M36'!B5,1,1)="#","",'M36'!B5)</f>
        <v>CUHARILLAS</v>
      </c>
      <c r="D53" s="136">
        <f>'M36'!J10</f>
        <v>135</v>
      </c>
      <c r="E53" s="162">
        <f>'M36'!L10</f>
        <v>40.5</v>
      </c>
      <c r="G53" s="139" t="s">
        <v>50</v>
      </c>
      <c r="I53" s="141" t="s">
        <v>85</v>
      </c>
    </row>
    <row r="54" spans="2:9" ht="16.5" thickTop="1" thickBot="1">
      <c r="B54" s="134" t="s">
        <v>156</v>
      </c>
      <c r="C54" s="135" t="str">
        <f>IF(MID('M37'!B5,1,1)="#","",'M37'!B5)</f>
        <v>CUCHILLOS DE COCINA</v>
      </c>
      <c r="D54" s="136">
        <f>'M37'!J10</f>
        <v>18</v>
      </c>
      <c r="E54" s="162">
        <f>'M37'!L10</f>
        <v>45</v>
      </c>
      <c r="I54" s="142" t="s">
        <v>108</v>
      </c>
    </row>
    <row r="55" spans="2:9" ht="16.5" thickTop="1" thickBot="1">
      <c r="B55" s="134" t="s">
        <v>157</v>
      </c>
      <c r="C55" s="135" t="str">
        <f>IF(MID('M38'!B5,1,1)="#","",'M38'!B5)</f>
        <v>CUCHARETAS</v>
      </c>
      <c r="D55" s="136">
        <f>'M38'!J10</f>
        <v>10</v>
      </c>
      <c r="E55" s="162">
        <f>'M38'!L10</f>
        <v>35</v>
      </c>
      <c r="I55" s="143" t="s">
        <v>109</v>
      </c>
    </row>
    <row r="56" spans="2:9" ht="16.5" thickTop="1" thickBot="1">
      <c r="B56" s="134" t="s">
        <v>158</v>
      </c>
      <c r="C56" s="135" t="str">
        <f>IF(MID('M39'!B5,1,1)="#","",'M39'!B5)</f>
        <v>CUCHARONES</v>
      </c>
      <c r="D56" s="136">
        <f>'M39'!J10</f>
        <v>4</v>
      </c>
      <c r="E56" s="162">
        <f>'M39'!L10</f>
        <v>32</v>
      </c>
    </row>
    <row r="57" spans="2:9" ht="16.5" thickTop="1" thickBot="1">
      <c r="B57" s="134" t="s">
        <v>159</v>
      </c>
      <c r="C57" s="135" t="str">
        <f>IF(MID('M40'!B5,1,1)="#","",'M40'!B5)</f>
        <v>DIABLO</v>
      </c>
      <c r="D57" s="136">
        <f>'M40'!J10</f>
        <v>4</v>
      </c>
      <c r="E57" s="162">
        <f>'M40'!L10</f>
        <v>24</v>
      </c>
    </row>
    <row r="58" spans="2:9" ht="16.5" thickTop="1" thickBot="1">
      <c r="B58" s="134" t="s">
        <v>160</v>
      </c>
      <c r="C58" s="135" t="str">
        <f>IF(MID('M41'!B5,1,1)="#","",'M41'!B5)</f>
        <v>PLATO SOPERO</v>
      </c>
      <c r="D58" s="136">
        <f>'M41'!J10</f>
        <v>240</v>
      </c>
      <c r="E58" s="162">
        <f>'M41'!L10</f>
        <v>192</v>
      </c>
    </row>
    <row r="59" spans="2:9" ht="16.5" thickTop="1" thickBot="1">
      <c r="B59" s="134" t="s">
        <v>161</v>
      </c>
      <c r="C59" s="135" t="str">
        <f>IF(MID('M42'!B5,1,1)="#","",'M42'!B5)</f>
        <v>PLATO FUERTE</v>
      </c>
      <c r="D59" s="136">
        <f>'M42'!J10</f>
        <v>220</v>
      </c>
      <c r="E59" s="162">
        <f>'M42'!L10</f>
        <v>286</v>
      </c>
    </row>
    <row r="60" spans="2:9" ht="16.5" thickTop="1" thickBot="1">
      <c r="B60" s="134" t="s">
        <v>162</v>
      </c>
      <c r="C60" s="135" t="str">
        <f>IF(MID('M43'!B5,1,1)="#","",'M43'!B5)</f>
        <v>PLATO ENTRADA</v>
      </c>
      <c r="D60" s="136">
        <f>'M43'!J10</f>
        <v>230</v>
      </c>
      <c r="E60" s="162">
        <f>'M43'!L10</f>
        <v>161</v>
      </c>
    </row>
    <row r="61" spans="2:9" ht="16.5" thickTop="1" thickBot="1">
      <c r="B61" s="134" t="s">
        <v>163</v>
      </c>
      <c r="C61" s="135" t="str">
        <f>IF(MID('M44'!B5,1,1)="#","",'M44'!B5)</f>
        <v>PLATO POSTRE</v>
      </c>
      <c r="D61" s="136">
        <f>'M44'!J10</f>
        <v>50</v>
      </c>
      <c r="E61" s="162">
        <f>'M44'!L10</f>
        <v>25</v>
      </c>
    </row>
    <row r="62" spans="2:9" ht="16.5" thickTop="1" thickBot="1">
      <c r="B62" s="134" t="s">
        <v>164</v>
      </c>
      <c r="C62" s="135" t="str">
        <f>IF(MID('M45'!B5,1,1)="#","",'M45'!B5)</f>
        <v>VASO</v>
      </c>
      <c r="D62" s="136">
        <f>'M45'!J10</f>
        <v>120</v>
      </c>
      <c r="E62" s="162">
        <f>'M45'!L10</f>
        <v>96</v>
      </c>
    </row>
    <row r="63" spans="2:9" ht="16.5" thickTop="1" thickBot="1">
      <c r="B63" s="134" t="s">
        <v>165</v>
      </c>
      <c r="C63" s="135" t="str">
        <f>IF(MID('M46'!B5,1,1)="#","",'M46'!B5)</f>
        <v>COPA DE AGUA</v>
      </c>
      <c r="D63" s="136">
        <f>'M46'!J10</f>
        <v>50</v>
      </c>
      <c r="E63" s="162">
        <f>'M46'!L10</f>
        <v>60</v>
      </c>
    </row>
    <row r="64" spans="2:9" ht="16.5" thickTop="1" thickBot="1">
      <c r="B64" s="134" t="s">
        <v>166</v>
      </c>
      <c r="C64" s="135" t="str">
        <f>IF(MID('M47'!B5,1,1)="#","",'M47'!B5)</f>
        <v>COPA DE VINO</v>
      </c>
      <c r="D64" s="136">
        <f>'M47'!J10</f>
        <v>95</v>
      </c>
      <c r="E64" s="162">
        <f>'M47'!L10</f>
        <v>28.5</v>
      </c>
    </row>
    <row r="65" spans="2:5" ht="16.5" thickTop="1" thickBot="1">
      <c r="B65" s="134" t="s">
        <v>167</v>
      </c>
      <c r="C65" s="135" t="str">
        <f>IF(MID('M48'!B5,1,1)="#","",'M48'!B5)</f>
        <v>CENICEROS</v>
      </c>
      <c r="D65" s="136">
        <f>'M48'!J10</f>
        <v>25</v>
      </c>
      <c r="E65" s="162">
        <f>'M48'!L10</f>
        <v>20</v>
      </c>
    </row>
    <row r="66" spans="2:5" ht="16.5" thickTop="1" thickBot="1">
      <c r="B66" s="134" t="s">
        <v>168</v>
      </c>
      <c r="C66" s="153" t="str">
        <f>IF(MID('M49'!B5,1,1)="#","",'M49'!B5)</f>
        <v>TENEDORES</v>
      </c>
      <c r="D66" s="136">
        <f>'M49'!J10</f>
        <v>250</v>
      </c>
      <c r="E66" s="162">
        <f>'M49'!L10</f>
        <v>100</v>
      </c>
    </row>
    <row r="67" spans="2:5" ht="17.25" thickTop="1" thickBot="1">
      <c r="B67" s="124"/>
      <c r="C67" s="153"/>
      <c r="D67" s="137"/>
      <c r="E67" s="163">
        <f>SUM(E51:E66)</f>
        <v>1400</v>
      </c>
    </row>
    <row r="68" spans="2:5" ht="16.5" thickTop="1" thickBot="1">
      <c r="B68" s="120"/>
      <c r="C68" s="128"/>
      <c r="D68" s="191" t="s">
        <v>228</v>
      </c>
      <c r="E68" s="192"/>
    </row>
    <row r="69" spans="2:5" ht="16.5" thickTop="1" thickBot="1">
      <c r="B69" s="120"/>
      <c r="C69" s="128"/>
      <c r="D69" s="151">
        <v>1</v>
      </c>
      <c r="E69" s="164" t="s">
        <v>230</v>
      </c>
    </row>
    <row r="70" spans="2:5" ht="16.5" thickTop="1" thickBot="1">
      <c r="B70" s="120"/>
      <c r="C70" s="128"/>
      <c r="D70" s="152">
        <v>0</v>
      </c>
      <c r="E70" s="164" t="s">
        <v>229</v>
      </c>
    </row>
    <row r="71" spans="2:5" ht="17.25" thickTop="1" thickBot="1">
      <c r="B71" s="120"/>
      <c r="C71" s="128"/>
      <c r="D71" s="193">
        <f>((E67/3)/12)*((D69*12)+D70)</f>
        <v>466.66666666666674</v>
      </c>
      <c r="E71" s="194"/>
    </row>
    <row r="72" spans="2:5" ht="16.5" thickTop="1">
      <c r="B72" s="120"/>
      <c r="C72" s="128"/>
      <c r="D72" s="155"/>
      <c r="E72" s="165"/>
    </row>
    <row r="73" spans="2:5" ht="16.5" thickBot="1">
      <c r="B73" s="131"/>
      <c r="C73" s="154"/>
      <c r="D73" s="133"/>
      <c r="E73" s="166"/>
    </row>
    <row r="74" spans="2:5" ht="16.5" thickTop="1" thickBot="1">
      <c r="B74" s="134"/>
      <c r="C74" s="135"/>
      <c r="D74" s="136"/>
      <c r="E74" s="162"/>
    </row>
    <row r="75" spans="2:5" ht="16.5" thickTop="1" thickBot="1">
      <c r="B75" s="134" t="s">
        <v>169</v>
      </c>
      <c r="C75" s="135" t="s">
        <v>227</v>
      </c>
      <c r="D75" s="136">
        <f>'M50'!J10</f>
        <v>391</v>
      </c>
      <c r="E75" s="162">
        <f>'M50'!L10</f>
        <v>117.3</v>
      </c>
    </row>
    <row r="76" spans="2:5" ht="16.5" thickTop="1" thickBot="1">
      <c r="B76" s="134" t="s">
        <v>170</v>
      </c>
      <c r="C76" s="135" t="s">
        <v>226</v>
      </c>
      <c r="D76" s="136">
        <f>'M52'!J10</f>
        <v>396</v>
      </c>
      <c r="E76" s="162">
        <f>'M52'!L10</f>
        <v>99</v>
      </c>
    </row>
    <row r="77" spans="2:5" ht="15.75" thickTop="1"/>
    <row r="90" spans="8:8">
      <c r="H90" s="144"/>
    </row>
    <row r="91" spans="8:8">
      <c r="H91" s="145"/>
    </row>
    <row r="92" spans="8:8">
      <c r="H92" s="144"/>
    </row>
    <row r="93" spans="8:8">
      <c r="H93" s="145"/>
    </row>
    <row r="94" spans="8:8">
      <c r="H94" s="144"/>
    </row>
    <row r="95" spans="8:8">
      <c r="H95" s="146"/>
    </row>
    <row r="96" spans="8:8">
      <c r="H96" s="147"/>
    </row>
  </sheetData>
  <sortState ref="G1:G94">
    <sortCondition ref="G1"/>
  </sortState>
  <customSheetViews>
    <customSheetView guid="{510A0421-FD44-4C54-BB3B-149EBF82B477}" fitToPage="1">
      <pane ySplit="4" topLeftCell="A5" activePane="bottomLeft" state="frozen"/>
      <selection pane="bottomLeft" sqref="A1:E1"/>
      <pageMargins left="1.6929133858267718" right="0.70866141732283472" top="0.74803149606299213" bottom="0.74803149606299213" header="0.31496062992125984" footer="0.31496062992125984"/>
      <pageSetup scale="29" orientation="portrait" horizontalDpi="4294967294" verticalDpi="0" r:id="rId1"/>
    </customSheetView>
  </customSheetViews>
  <mergeCells count="9">
    <mergeCell ref="B9:B10"/>
    <mergeCell ref="D9:E9"/>
    <mergeCell ref="B2:E2"/>
    <mergeCell ref="B4:E4"/>
    <mergeCell ref="D45:E45"/>
    <mergeCell ref="D48:E48"/>
    <mergeCell ref="D71:E71"/>
    <mergeCell ref="D68:E68"/>
    <mergeCell ref="C9:C10"/>
  </mergeCells>
  <conditionalFormatting sqref="E44:E47 D44:D71 E49:E71 D72:E74">
    <cfRule type="cellIs" dxfId="15" priority="4" operator="equal">
      <formula>0</formula>
    </cfRule>
    <cfRule type="cellIs" dxfId="14" priority="6" operator="equal">
      <formula>0</formula>
    </cfRule>
    <cfRule type="cellIs" dxfId="13" priority="8" operator="equal">
      <formula>0</formula>
    </cfRule>
    <cfRule type="cellIs" dxfId="12" priority="10" operator="equal">
      <formula>0</formula>
    </cfRule>
    <cfRule type="cellIs" dxfId="11" priority="12" operator="equal">
      <formula>0</formula>
    </cfRule>
    <cfRule type="cellIs" dxfId="10" priority="14" operator="equal">
      <formula>0</formula>
    </cfRule>
    <cfRule type="cellIs" dxfId="9" priority="17" operator="equal">
      <formula>0</formula>
    </cfRule>
  </conditionalFormatting>
  <conditionalFormatting sqref="B11:B76">
    <cfRule type="cellIs" dxfId="8" priority="1" operator="lessThan">
      <formula>1</formula>
    </cfRule>
    <cfRule type="cellIs" dxfId="7" priority="3" operator="lessThan">
      <formula>1</formula>
    </cfRule>
    <cfRule type="cellIs" dxfId="6" priority="5" operator="lessThan">
      <formula>1</formula>
    </cfRule>
    <cfRule type="cellIs" dxfId="5" priority="7" operator="lessThan">
      <formula>1</formula>
    </cfRule>
    <cfRule type="cellIs" dxfId="4" priority="9" operator="lessThan">
      <formula>1</formula>
    </cfRule>
    <cfRule type="cellIs" dxfId="3" priority="11" operator="lessThan">
      <formula>1</formula>
    </cfRule>
    <cfRule type="cellIs" dxfId="2" priority="13" operator="lessThan">
      <formula>1</formula>
    </cfRule>
    <cfRule type="cellIs" dxfId="1" priority="15" operator="lessThan">
      <formula>1</formula>
    </cfRule>
  </conditionalFormatting>
  <conditionalFormatting sqref="E44:E47 D44:D71 E49:E71 D72:E74">
    <cfRule type="cellIs" dxfId="0" priority="2" operator="equal">
      <formula>0</formula>
    </cfRule>
  </conditionalFormatting>
  <pageMargins left="1.6929133858267718" right="0.70866141732283472" top="0.74803149606299213" bottom="0.74803149606299213" header="0.31496062992125984" footer="0.31496062992125984"/>
  <pageSetup scale="29" orientation="portrait" horizontalDpi="4294967294" verticalDpi="0" r:id="rId2"/>
  <legacyDrawing r:id="rId3"/>
</worksheet>
</file>

<file path=xl/worksheets/sheet79.xml><?xml version="1.0" encoding="utf-8"?>
<worksheet xmlns="http://schemas.openxmlformats.org/spreadsheetml/2006/main" xmlns:r="http://schemas.openxmlformats.org/officeDocument/2006/relationships">
  <sheetPr codeName="Hoja7">
    <tabColor rgb="FFFF0000"/>
  </sheetPr>
  <dimension ref="A1:J15"/>
  <sheetViews>
    <sheetView workbookViewId="0">
      <pane ySplit="10" topLeftCell="A11" activePane="bottomLeft" state="frozen"/>
      <selection pane="bottomLeft" sqref="A1:I1"/>
    </sheetView>
  </sheetViews>
  <sheetFormatPr baseColWidth="10" defaultRowHeight="15"/>
  <cols>
    <col min="1" max="1" width="11.42578125" style="42"/>
    <col min="2" max="5" width="11.42578125" style="38"/>
    <col min="6" max="6" width="14" style="38" customWidth="1"/>
    <col min="7" max="16384" width="11.42578125" style="38"/>
  </cols>
  <sheetData>
    <row r="1" spans="1:10" ht="21.75" thickTop="1">
      <c r="A1" s="206" t="s">
        <v>8</v>
      </c>
      <c r="B1" s="207"/>
      <c r="C1" s="207"/>
      <c r="D1" s="207"/>
      <c r="E1" s="207"/>
      <c r="F1" s="207"/>
      <c r="G1" s="207"/>
      <c r="H1" s="207"/>
      <c r="I1" s="208"/>
    </row>
    <row r="2" spans="1:10" ht="15.75">
      <c r="A2" s="43"/>
      <c r="B2" s="35"/>
      <c r="C2" s="35"/>
      <c r="D2" s="35"/>
      <c r="E2" s="39"/>
      <c r="F2" s="39"/>
      <c r="G2" s="35"/>
      <c r="H2" s="39"/>
      <c r="I2" s="44"/>
    </row>
    <row r="3" spans="1:10" ht="19.5">
      <c r="A3" s="209" t="s">
        <v>119</v>
      </c>
      <c r="B3" s="210"/>
      <c r="C3" s="210"/>
      <c r="D3" s="210"/>
      <c r="E3" s="210"/>
      <c r="F3" s="210"/>
      <c r="G3" s="210"/>
      <c r="H3" s="210"/>
      <c r="I3" s="211"/>
    </row>
    <row r="4" spans="1:10" ht="15.75" thickBot="1">
      <c r="A4" s="48"/>
      <c r="B4" s="37"/>
      <c r="C4" s="37"/>
      <c r="D4" s="37"/>
      <c r="E4" s="49"/>
      <c r="F4" s="49"/>
      <c r="G4" s="37"/>
      <c r="H4" s="49"/>
      <c r="I4" s="50"/>
    </row>
    <row r="5" spans="1:10" ht="15.75" thickTop="1">
      <c r="A5" s="55" t="s">
        <v>13</v>
      </c>
      <c r="B5" s="40"/>
      <c r="C5" s="36" t="s">
        <v>14</v>
      </c>
      <c r="D5" s="46"/>
      <c r="I5" s="47"/>
    </row>
    <row r="6" spans="1:10">
      <c r="A6" s="55" t="s">
        <v>105</v>
      </c>
      <c r="B6" s="40"/>
      <c r="C6" s="212">
        <f ca="1">NOW()</f>
        <v>40339.711934606479</v>
      </c>
      <c r="D6" s="212"/>
      <c r="I6" s="45"/>
    </row>
    <row r="7" spans="1:10" ht="15.75" thickBot="1">
      <c r="A7" s="51"/>
      <c r="B7" s="52"/>
      <c r="C7" s="52"/>
      <c r="D7" s="52"/>
      <c r="E7" s="41"/>
      <c r="F7" s="41"/>
      <c r="G7" s="52"/>
      <c r="H7" s="41"/>
      <c r="I7" s="45"/>
    </row>
    <row r="8" spans="1:10" ht="17.25" thickTop="1" thickBot="1">
      <c r="A8" s="213" t="s">
        <v>0</v>
      </c>
      <c r="B8" s="214" t="s">
        <v>106</v>
      </c>
      <c r="C8" s="216" t="s">
        <v>1</v>
      </c>
      <c r="D8" s="217" t="s">
        <v>116</v>
      </c>
      <c r="E8" s="217"/>
      <c r="F8" s="217"/>
      <c r="G8" s="216" t="s">
        <v>117</v>
      </c>
      <c r="H8" s="216"/>
      <c r="I8" s="216"/>
    </row>
    <row r="9" spans="1:10" ht="17.25" thickTop="1" thickBot="1">
      <c r="A9" s="213"/>
      <c r="B9" s="215"/>
      <c r="C9" s="216"/>
      <c r="D9" s="60" t="s">
        <v>5</v>
      </c>
      <c r="E9" s="61" t="s">
        <v>6</v>
      </c>
      <c r="F9" s="61" t="s">
        <v>7</v>
      </c>
      <c r="G9" s="53" t="s">
        <v>5</v>
      </c>
      <c r="H9" s="54" t="s">
        <v>6</v>
      </c>
      <c r="I9" s="54" t="s">
        <v>7</v>
      </c>
    </row>
    <row r="10" spans="1:10" ht="17.25" thickTop="1" thickBot="1">
      <c r="A10" s="56"/>
      <c r="B10" s="57"/>
      <c r="C10" s="57"/>
      <c r="D10" s="62"/>
      <c r="E10" s="63"/>
      <c r="F10" s="63"/>
      <c r="G10" s="58"/>
      <c r="H10" s="59"/>
      <c r="I10" s="59"/>
    </row>
    <row r="11" spans="1:10" ht="17.25" thickTop="1" thickBot="1">
      <c r="A11" s="56"/>
      <c r="B11" s="57"/>
      <c r="C11" s="57"/>
      <c r="D11" s="62"/>
      <c r="E11" s="63"/>
      <c r="F11" s="63"/>
      <c r="G11" s="58"/>
      <c r="H11" s="59"/>
      <c r="I11" s="59"/>
    </row>
    <row r="12" spans="1:10" ht="16.5" thickTop="1" thickBot="1">
      <c r="D12" s="204" t="s">
        <v>118</v>
      </c>
      <c r="E12" s="204"/>
      <c r="F12" s="64">
        <f>SUM(F10:F11)</f>
        <v>0</v>
      </c>
      <c r="G12" s="205" t="s">
        <v>118</v>
      </c>
      <c r="H12" s="205"/>
      <c r="I12" s="65">
        <f>SUM(I10:I11)</f>
        <v>0</v>
      </c>
      <c r="J12" s="67">
        <f>F12-I12</f>
        <v>0</v>
      </c>
    </row>
    <row r="13" spans="1:10" ht="15.75" thickTop="1"/>
    <row r="15" spans="1:10">
      <c r="F15" s="66"/>
    </row>
  </sheetData>
  <sheetProtection password="ABD7" sheet="1" objects="1" scenarios="1" autoFilter="0"/>
  <autoFilter ref="A10:C11"/>
  <customSheetViews>
    <customSheetView guid="{510A0421-FD44-4C54-BB3B-149EBF82B477}" showAutoFilter="1">
      <pane ySplit="10" topLeftCell="A11" activePane="bottomLeft" state="frozen"/>
      <selection pane="bottomLeft" sqref="A1:I1"/>
      <pageMargins left="0.7" right="0.7" top="0.75" bottom="0.75" header="0.3" footer="0.3"/>
      <autoFilter ref="A10:C11"/>
    </customSheetView>
  </customSheetViews>
  <mergeCells count="10">
    <mergeCell ref="D12:E12"/>
    <mergeCell ref="G12:H12"/>
    <mergeCell ref="A1:I1"/>
    <mergeCell ref="A3:I3"/>
    <mergeCell ref="C6:D6"/>
    <mergeCell ref="A8:A9"/>
    <mergeCell ref="B8:B9"/>
    <mergeCell ref="C8:C9"/>
    <mergeCell ref="D8:F8"/>
    <mergeCell ref="G8:I8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79</vt:i4>
      </vt:variant>
      <vt:variant>
        <vt:lpstr>Macros de Excel 4.0</vt:lpstr>
      </vt:variant>
      <vt:variant>
        <vt:i4>1</vt:i4>
      </vt:variant>
    </vt:vector>
  </HeadingPairs>
  <TitlesOfParts>
    <vt:vector size="80" baseType="lpstr">
      <vt:lpstr>MATERIA PRIMA Y MATERIALES</vt:lpstr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M10</vt:lpstr>
      <vt:lpstr>M11</vt:lpstr>
      <vt:lpstr>M12</vt:lpstr>
      <vt:lpstr>M13</vt:lpstr>
      <vt:lpstr>M14</vt:lpstr>
      <vt:lpstr>M15</vt:lpstr>
      <vt:lpstr>M16</vt:lpstr>
      <vt:lpstr>M17</vt:lpstr>
      <vt:lpstr>M18</vt:lpstr>
      <vt:lpstr>M19</vt:lpstr>
      <vt:lpstr>M20</vt:lpstr>
      <vt:lpstr>M21</vt:lpstr>
      <vt:lpstr>M22</vt:lpstr>
      <vt:lpstr>M23</vt:lpstr>
      <vt:lpstr>M24</vt:lpstr>
      <vt:lpstr>M25</vt:lpstr>
      <vt:lpstr>M26</vt:lpstr>
      <vt:lpstr>M27</vt:lpstr>
      <vt:lpstr>M28</vt:lpstr>
      <vt:lpstr>M29</vt:lpstr>
      <vt:lpstr>M30</vt:lpstr>
      <vt:lpstr>M31</vt:lpstr>
      <vt:lpstr>M32</vt:lpstr>
      <vt:lpstr>M33</vt:lpstr>
      <vt:lpstr>M34</vt:lpstr>
      <vt:lpstr>M35</vt:lpstr>
      <vt:lpstr>M36</vt:lpstr>
      <vt:lpstr>M37</vt:lpstr>
      <vt:lpstr>M38</vt:lpstr>
      <vt:lpstr>M39</vt:lpstr>
      <vt:lpstr>M40</vt:lpstr>
      <vt:lpstr>M41</vt:lpstr>
      <vt:lpstr>M42</vt:lpstr>
      <vt:lpstr>M43</vt:lpstr>
      <vt:lpstr>M44</vt:lpstr>
      <vt:lpstr>M45</vt:lpstr>
      <vt:lpstr>M46</vt:lpstr>
      <vt:lpstr>M47</vt:lpstr>
      <vt:lpstr>M48</vt:lpstr>
      <vt:lpstr>M49</vt:lpstr>
      <vt:lpstr>M50</vt:lpstr>
      <vt:lpstr>M51</vt:lpstr>
      <vt:lpstr>M52</vt:lpstr>
      <vt:lpstr>M53</vt:lpstr>
      <vt:lpstr>S1</vt:lpstr>
      <vt:lpstr>S2</vt:lpstr>
      <vt:lpstr>S3</vt:lpstr>
      <vt:lpstr>S4</vt:lpstr>
      <vt:lpstr>S5</vt:lpstr>
      <vt:lpstr>S6</vt:lpstr>
      <vt:lpstr>S7</vt:lpstr>
      <vt:lpstr>S8</vt:lpstr>
      <vt:lpstr>S9</vt:lpstr>
      <vt:lpstr>S10</vt:lpstr>
      <vt:lpstr>S11</vt:lpstr>
      <vt:lpstr>S12</vt:lpstr>
      <vt:lpstr>S13</vt:lpstr>
      <vt:lpstr>S14</vt:lpstr>
      <vt:lpstr>S15</vt:lpstr>
      <vt:lpstr>S16</vt:lpstr>
      <vt:lpstr>S17</vt:lpstr>
      <vt:lpstr>S18</vt:lpstr>
      <vt:lpstr>S19</vt:lpstr>
      <vt:lpstr>S20</vt:lpstr>
      <vt:lpstr>S21</vt:lpstr>
      <vt:lpstr>S22</vt:lpstr>
      <vt:lpstr>S23</vt:lpstr>
      <vt:lpstr>INFORME DE INVENTARIOS</vt:lpstr>
      <vt:lpstr>REPORTES</vt:lpstr>
      <vt:lpstr>INVENTARIOS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Cristina</dc:creator>
  <cp:lastModifiedBy>Anita Cristina</cp:lastModifiedBy>
  <cp:lastPrinted>2010-03-02T18:21:55Z</cp:lastPrinted>
  <dcterms:created xsi:type="dcterms:W3CDTF">2010-02-23T15:42:53Z</dcterms:created>
  <dcterms:modified xsi:type="dcterms:W3CDTF">2010-06-10T22:05:23Z</dcterms:modified>
</cp:coreProperties>
</file>