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85" windowWidth="13695" windowHeight="7365"/>
  </bookViews>
  <sheets>
    <sheet name="BAL. PROY. RESUL.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16" i="1"/>
  <c r="E16"/>
  <c r="D16"/>
  <c r="C16"/>
  <c r="B16"/>
  <c r="B11"/>
  <c r="C11" s="1"/>
  <c r="D11" s="1"/>
  <c r="E11" s="1"/>
  <c r="F11" s="1"/>
  <c r="F10"/>
  <c r="E10"/>
  <c r="D10"/>
  <c r="C10"/>
  <c r="B10"/>
  <c r="F9"/>
  <c r="E9"/>
  <c r="D9"/>
  <c r="C9"/>
  <c r="B9"/>
  <c r="F7"/>
  <c r="E7"/>
  <c r="D7"/>
  <c r="C7"/>
  <c r="B7"/>
  <c r="F6"/>
  <c r="F8" s="1"/>
  <c r="F12" s="1"/>
  <c r="E6"/>
  <c r="E8" s="1"/>
  <c r="E12" s="1"/>
  <c r="D6"/>
  <c r="D8" s="1"/>
  <c r="D12" s="1"/>
  <c r="C6"/>
  <c r="C8" s="1"/>
  <c r="C12" s="1"/>
  <c r="B6"/>
  <c r="B8" s="1"/>
  <c r="B12" s="1"/>
  <c r="C13" l="1"/>
  <c r="C14"/>
  <c r="E13"/>
  <c r="E14"/>
  <c r="B14"/>
  <c r="B13"/>
  <c r="B15" s="1"/>
  <c r="B17" s="1"/>
  <c r="D14"/>
  <c r="D13"/>
  <c r="D15" s="1"/>
  <c r="D17" s="1"/>
  <c r="F14"/>
  <c r="F13"/>
  <c r="F15" s="1"/>
  <c r="F17" s="1"/>
  <c r="E15" l="1"/>
  <c r="E17" s="1"/>
  <c r="C15"/>
  <c r="C17" s="1"/>
</calcChain>
</file>

<file path=xl/sharedStrings.xml><?xml version="1.0" encoding="utf-8"?>
<sst xmlns="http://schemas.openxmlformats.org/spreadsheetml/2006/main" count="19" uniqueCount="19">
  <si>
    <t>BALANCE DE RESULTADOS PROYECTADO</t>
  </si>
  <si>
    <t>Concepto.</t>
  </si>
  <si>
    <t>Año 1</t>
  </si>
  <si>
    <t>Año 2</t>
  </si>
  <si>
    <t>Año 3</t>
  </si>
  <si>
    <t>Año 4</t>
  </si>
  <si>
    <t>Año 5</t>
  </si>
  <si>
    <t>Ventas</t>
  </si>
  <si>
    <t>Costo de producción</t>
  </si>
  <si>
    <t>Utilidad bruta:</t>
  </si>
  <si>
    <t>Gasto administrativo</t>
  </si>
  <si>
    <t>Gasto de ventas</t>
  </si>
  <si>
    <t>Gasto financiero</t>
  </si>
  <si>
    <t>Utilidad antes part. trab.</t>
  </si>
  <si>
    <t>15% Particip. trabajadores</t>
  </si>
  <si>
    <t>25% Impuesto  a la renta</t>
  </si>
  <si>
    <t>Utilidad neta antes imp renta</t>
  </si>
  <si>
    <t>Depreciación</t>
  </si>
  <si>
    <t>Utilidad  neta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</si>
</sst>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4" fontId="2" fillId="0" borderId="4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CULOS%20TESI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ANDA INSATISFESCHA"/>
      <sheetName val="PRECIO PROM."/>
      <sheetName val="INV. FIJA"/>
      <sheetName val="CAP. TRAB."/>
      <sheetName val="RES. INVERSION"/>
      <sheetName val="DEPRES."/>
      <sheetName val="AMORTIZACION"/>
      <sheetName val="COST. PRODU."/>
      <sheetName val="MANO OBRA IND."/>
      <sheetName val="GAST. ADM. OPERAC."/>
      <sheetName val="GASTO VENTA"/>
      <sheetName val="G. PROM.  PUB."/>
      <sheetName val="G. FINANC."/>
      <sheetName val="RESUM. COST. GAST."/>
      <sheetName val="PROYEC. COSTOS Y GAST."/>
      <sheetName val="COSTOS FIJOS"/>
      <sheetName val="COSTOS VAR."/>
      <sheetName val="VENTA PROY."/>
      <sheetName val="FLUJO DE CAJA"/>
      <sheetName val="BAL. PROY. RESUL."/>
      <sheetName val="ENTRADA EFEC."/>
      <sheetName val="REL. BENEF. COST."/>
      <sheetName val="VAN Y TIR"/>
    </sheetNames>
    <sheetDataSet>
      <sheetData sheetId="0"/>
      <sheetData sheetId="1"/>
      <sheetData sheetId="2"/>
      <sheetData sheetId="3"/>
      <sheetData sheetId="4"/>
      <sheetData sheetId="5">
        <row r="9">
          <cell r="D9">
            <v>1359.3810000000001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>
            <v>13971.25</v>
          </cell>
          <cell r="C8">
            <v>14635.35</v>
          </cell>
          <cell r="D8">
            <v>15806.178</v>
          </cell>
          <cell r="E8">
            <v>17070.67224</v>
          </cell>
          <cell r="F8">
            <v>18436.326019200002</v>
          </cell>
        </row>
        <row r="14">
          <cell r="B14">
            <v>4766.2002000000002</v>
          </cell>
          <cell r="C14">
            <v>5147.4962160000005</v>
          </cell>
          <cell r="D14">
            <v>5559.2959132800006</v>
          </cell>
          <cell r="E14">
            <v>6004.0395863424001</v>
          </cell>
          <cell r="F14">
            <v>6484.3627532497921</v>
          </cell>
        </row>
        <row r="18">
          <cell r="B18">
            <v>5808.0737760640277</v>
          </cell>
        </row>
        <row r="22">
          <cell r="B22">
            <v>3831.6</v>
          </cell>
          <cell r="C22">
            <v>4138.1279999999997</v>
          </cell>
          <cell r="D22">
            <v>4469.1782399999993</v>
          </cell>
          <cell r="E22">
            <v>4826.7124991999999</v>
          </cell>
          <cell r="F22">
            <v>5212.8494991360003</v>
          </cell>
        </row>
      </sheetData>
      <sheetData sheetId="15"/>
      <sheetData sheetId="16"/>
      <sheetData sheetId="17">
        <row r="7">
          <cell r="D7">
            <v>35280</v>
          </cell>
        </row>
        <row r="8">
          <cell r="D8">
            <v>49392</v>
          </cell>
        </row>
        <row r="9">
          <cell r="D9">
            <v>63504</v>
          </cell>
        </row>
        <row r="10">
          <cell r="D10">
            <v>77616</v>
          </cell>
        </row>
        <row r="11">
          <cell r="D11">
            <v>91728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17"/>
  <sheetViews>
    <sheetView tabSelected="1" workbookViewId="0">
      <selection activeCell="G11" sqref="G11"/>
    </sheetView>
  </sheetViews>
  <sheetFormatPr baseColWidth="10" defaultRowHeight="15"/>
  <cols>
    <col min="1" max="1" width="29.28515625" customWidth="1"/>
    <col min="2" max="6" width="13" customWidth="1"/>
  </cols>
  <sheetData>
    <row r="3" spans="1:17" ht="15.75">
      <c r="A3" s="9" t="s">
        <v>0</v>
      </c>
      <c r="B3" s="9"/>
      <c r="C3" s="9"/>
      <c r="D3" s="9"/>
      <c r="E3" s="9"/>
      <c r="F3" s="9"/>
    </row>
    <row r="4" spans="1:17" ht="16.5" thickBot="1">
      <c r="A4" s="1"/>
    </row>
    <row r="5" spans="1:17" ht="20.100000000000001" customHeight="1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</row>
    <row r="6" spans="1:17" ht="20.100000000000001" customHeight="1" thickBot="1">
      <c r="A6" s="4" t="s">
        <v>7</v>
      </c>
      <c r="B6" s="5">
        <f>('[1]VENTA PROY.'!D7)</f>
        <v>35280</v>
      </c>
      <c r="C6" s="5">
        <f>('[1]VENTA PROY.'!D8)</f>
        <v>49392</v>
      </c>
      <c r="D6" s="5">
        <f>('[1]VENTA PROY.'!D9)</f>
        <v>63504</v>
      </c>
      <c r="E6" s="5">
        <f>('[1]VENTA PROY.'!D10)</f>
        <v>77616</v>
      </c>
      <c r="F6" s="5">
        <f>('[1]VENTA PROY.'!D11)</f>
        <v>91728</v>
      </c>
    </row>
    <row r="7" spans="1:17" ht="20.100000000000001" customHeight="1" thickBot="1">
      <c r="A7" s="4" t="s">
        <v>8</v>
      </c>
      <c r="B7" s="5">
        <f>('[1]PROYEC. COSTOS Y GAST.'!B8)</f>
        <v>13971.25</v>
      </c>
      <c r="C7" s="5">
        <f>('[1]PROYEC. COSTOS Y GAST.'!C8)</f>
        <v>14635.35</v>
      </c>
      <c r="D7" s="5">
        <f>('[1]PROYEC. COSTOS Y GAST.'!D8)</f>
        <v>15806.178</v>
      </c>
      <c r="E7" s="5">
        <f>('[1]PROYEC. COSTOS Y GAST.'!E8)</f>
        <v>17070.67224</v>
      </c>
      <c r="F7" s="5">
        <f>('[1]PROYEC. COSTOS Y GAST.'!F8)</f>
        <v>18436.326019200002</v>
      </c>
    </row>
    <row r="8" spans="1:17" ht="20.100000000000001" customHeight="1" thickBot="1">
      <c r="A8" s="6" t="s">
        <v>9</v>
      </c>
      <c r="B8" s="7">
        <f>(B6-B7)</f>
        <v>21308.75</v>
      </c>
      <c r="C8" s="7">
        <f>(C6-C7)</f>
        <v>34756.65</v>
      </c>
      <c r="D8" s="7">
        <f>(D6-D7)</f>
        <v>47697.822</v>
      </c>
      <c r="E8" s="7">
        <f>(E6-E7)</f>
        <v>60545.32776</v>
      </c>
      <c r="F8" s="7">
        <f>(F6-F7)</f>
        <v>73291.673980799998</v>
      </c>
    </row>
    <row r="9" spans="1:17" ht="20.100000000000001" customHeight="1" thickBot="1">
      <c r="A9" s="4" t="s">
        <v>10</v>
      </c>
      <c r="B9" s="5">
        <f>('[1]PROYEC. COSTOS Y GAST.'!B14)</f>
        <v>4766.2002000000002</v>
      </c>
      <c r="C9" s="5">
        <f>('[1]PROYEC. COSTOS Y GAST.'!C14)</f>
        <v>5147.4962160000005</v>
      </c>
      <c r="D9" s="5">
        <f>('[1]PROYEC. COSTOS Y GAST.'!D14)</f>
        <v>5559.2959132800006</v>
      </c>
      <c r="E9" s="5">
        <f>('[1]PROYEC. COSTOS Y GAST.'!E14)</f>
        <v>6004.0395863424001</v>
      </c>
      <c r="F9" s="5">
        <f>('[1]PROYEC. COSTOS Y GAST.'!F14)</f>
        <v>6484.3627532497921</v>
      </c>
    </row>
    <row r="10" spans="1:17" ht="20.100000000000001" customHeight="1" thickBot="1">
      <c r="A10" s="4" t="s">
        <v>11</v>
      </c>
      <c r="B10" s="5">
        <f>('[1]PROYEC. COSTOS Y GAST.'!B22)</f>
        <v>3831.6</v>
      </c>
      <c r="C10" s="5">
        <f>('[1]PROYEC. COSTOS Y GAST.'!C22)</f>
        <v>4138.1279999999997</v>
      </c>
      <c r="D10" s="5">
        <f>('[1]PROYEC. COSTOS Y GAST.'!D22)</f>
        <v>4469.1782399999993</v>
      </c>
      <c r="E10" s="5">
        <f>('[1]PROYEC. COSTOS Y GAST.'!E22)</f>
        <v>4826.7124991999999</v>
      </c>
      <c r="F10" s="5">
        <f>('[1]PROYEC. COSTOS Y GAST.'!F22)</f>
        <v>5212.8494991360003</v>
      </c>
    </row>
    <row r="11" spans="1:17" ht="20.100000000000001" customHeight="1" thickBot="1">
      <c r="A11" s="4" t="s">
        <v>12</v>
      </c>
      <c r="B11" s="5">
        <f>('[1]PROYEC. COSTOS Y GAST.'!B18)</f>
        <v>5808.0737760640277</v>
      </c>
      <c r="C11" s="5">
        <f>(B11)</f>
        <v>5808.0737760640277</v>
      </c>
      <c r="D11" s="5">
        <f t="shared" ref="D11:F11" si="0">(C11)</f>
        <v>5808.0737760640277</v>
      </c>
      <c r="E11" s="5">
        <f t="shared" si="0"/>
        <v>5808.0737760640277</v>
      </c>
      <c r="F11" s="5">
        <f t="shared" si="0"/>
        <v>5808.0737760640277</v>
      </c>
    </row>
    <row r="12" spans="1:17" ht="20.100000000000001" customHeight="1" thickBot="1">
      <c r="A12" s="6" t="s">
        <v>13</v>
      </c>
      <c r="B12" s="7">
        <f>B8-(B9+B10+B11)</f>
        <v>6902.8760239359726</v>
      </c>
      <c r="C12" s="7">
        <f>C8-(C9+C10+C11)</f>
        <v>19662.952007935972</v>
      </c>
      <c r="D12" s="7">
        <f>D8-(D9+D10+D11)</f>
        <v>31861.274070655971</v>
      </c>
      <c r="E12" s="7">
        <f>E8-(E9+E10+E11)</f>
        <v>43906.501898393573</v>
      </c>
      <c r="F12" s="7">
        <f>F8-(F9+F10+F11)</f>
        <v>55786.387952350182</v>
      </c>
    </row>
    <row r="13" spans="1:17" ht="20.100000000000001" customHeight="1" thickBot="1">
      <c r="A13" s="4" t="s">
        <v>14</v>
      </c>
      <c r="B13" s="5">
        <f>(B12*0.15)</f>
        <v>1035.4314035903958</v>
      </c>
      <c r="C13" s="5">
        <f t="shared" ref="C13:F13" si="1">(C12*0.15)</f>
        <v>2949.4428011903956</v>
      </c>
      <c r="D13" s="5">
        <f t="shared" si="1"/>
        <v>4779.1911105983954</v>
      </c>
      <c r="E13" s="5">
        <f t="shared" si="1"/>
        <v>6585.9752847590362</v>
      </c>
      <c r="F13" s="5">
        <f t="shared" si="1"/>
        <v>8367.9581928525276</v>
      </c>
      <c r="Q13" s="5"/>
    </row>
    <row r="14" spans="1:17" ht="20.100000000000001" customHeight="1" thickBot="1">
      <c r="A14" s="4" t="s">
        <v>15</v>
      </c>
      <c r="B14" s="5">
        <f>(B12*0.25)</f>
        <v>1725.7190059839932</v>
      </c>
      <c r="C14" s="5">
        <f t="shared" ref="C14:F14" si="2">(C12*0.25)</f>
        <v>4915.7380019839929</v>
      </c>
      <c r="D14" s="5">
        <f t="shared" si="2"/>
        <v>7965.3185176639927</v>
      </c>
      <c r="E14" s="5">
        <f t="shared" si="2"/>
        <v>10976.625474598393</v>
      </c>
      <c r="F14" s="5">
        <f t="shared" si="2"/>
        <v>13946.596988087545</v>
      </c>
      <c r="Q14" s="8"/>
    </row>
    <row r="15" spans="1:17" ht="20.100000000000001" customHeight="1" thickBot="1">
      <c r="A15" s="6" t="s">
        <v>16</v>
      </c>
      <c r="B15" s="7">
        <f>(B12-B13-B14)</f>
        <v>4141.7256143615841</v>
      </c>
      <c r="C15" s="7">
        <f t="shared" ref="C15:F15" si="3">(C12-C13-C14)</f>
        <v>11797.771204761584</v>
      </c>
      <c r="D15" s="7">
        <f t="shared" si="3"/>
        <v>19116.764442393582</v>
      </c>
      <c r="E15" s="7">
        <f t="shared" si="3"/>
        <v>26343.901139036145</v>
      </c>
      <c r="F15" s="7">
        <f t="shared" si="3"/>
        <v>33471.832771410103</v>
      </c>
      <c r="Q15" s="8"/>
    </row>
    <row r="16" spans="1:17" ht="20.100000000000001" customHeight="1" thickBot="1">
      <c r="A16" s="4" t="s">
        <v>17</v>
      </c>
      <c r="B16" s="5">
        <f>([1]DEPRES.!D9)</f>
        <v>1359.3810000000001</v>
      </c>
      <c r="C16" s="5">
        <f>([1]DEPRES.!D9)</f>
        <v>1359.3810000000001</v>
      </c>
      <c r="D16" s="5">
        <f>([1]DEPRES.!D9)</f>
        <v>1359.3810000000001</v>
      </c>
      <c r="E16" s="5">
        <f>([1]DEPRES.!D9)</f>
        <v>1359.3810000000001</v>
      </c>
      <c r="F16" s="5">
        <f>([1]DEPRES.!D9)</f>
        <v>1359.3810000000001</v>
      </c>
    </row>
    <row r="17" spans="1:6" ht="20.100000000000001" customHeight="1" thickBot="1">
      <c r="A17" s="6" t="s">
        <v>18</v>
      </c>
      <c r="B17" s="7">
        <f>(B15-B16)</f>
        <v>2782.3446143615838</v>
      </c>
      <c r="C17" s="7">
        <f t="shared" ref="C17:F17" si="4">(C15-C16)</f>
        <v>10438.390204761585</v>
      </c>
      <c r="D17" s="7">
        <f t="shared" si="4"/>
        <v>17757.38344239358</v>
      </c>
      <c r="E17" s="7">
        <f t="shared" si="4"/>
        <v>24984.520139036144</v>
      </c>
      <c r="F17" s="7">
        <f t="shared" si="4"/>
        <v>32112.451771410102</v>
      </c>
    </row>
  </sheetData>
  <mergeCells count="1">
    <mergeCell ref="A3:F3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BAL. PROY. RESUL.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Garcia</dc:creator>
  <cp:lastModifiedBy>Liliana</cp:lastModifiedBy>
  <dcterms:created xsi:type="dcterms:W3CDTF">2010-10-19T21:31:25Z</dcterms:created>
  <dcterms:modified xsi:type="dcterms:W3CDTF">2010-11-05T16:38:25Z</dcterms:modified>
</cp:coreProperties>
</file>